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T:\Marketing\Content\LCS\Customer Knowledge Center\01 Getting Started\"/>
    </mc:Choice>
  </mc:AlternateContent>
  <xr:revisionPtr revIDLastSave="0" documentId="13_ncr:11_{F848E6BF-36ED-4AAF-8EE8-73E6155B9717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externalReferences>
    <externalReference r:id="rId2"/>
  </externalReferences>
  <definedNames>
    <definedName name="_xlnm.Print_Area" localSheetId="0">Tabelle1!$A$1:$I$91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0" i="1" l="1"/>
  <c r="D90" i="1"/>
  <c r="H89" i="1"/>
  <c r="D89" i="1"/>
  <c r="H88" i="1"/>
  <c r="D88" i="1"/>
  <c r="B88" i="1"/>
  <c r="E87" i="1"/>
  <c r="E86" i="1"/>
  <c r="E85" i="1"/>
  <c r="E84" i="1"/>
  <c r="E83" i="1"/>
  <c r="O82" i="1"/>
  <c r="E82" i="1"/>
  <c r="K76" i="1"/>
  <c r="K64" i="1"/>
  <c r="E64" i="1"/>
  <c r="K63" i="1"/>
  <c r="E62" i="1"/>
  <c r="E61" i="1"/>
  <c r="E60" i="1"/>
  <c r="E59" i="1"/>
  <c r="E58" i="1"/>
  <c r="E57" i="1"/>
  <c r="E52" i="1"/>
  <c r="E50" i="1"/>
  <c r="E49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82" i="1" s="1"/>
  <c r="A83" i="1" s="1"/>
  <c r="A84" i="1" s="1"/>
  <c r="A85" i="1" s="1"/>
  <c r="A86" i="1" s="1"/>
  <c r="A87" i="1" s="1"/>
  <c r="A88" i="1" s="1"/>
  <c r="A91" i="1" s="1"/>
  <c r="E47" i="1"/>
  <c r="H43" i="1"/>
  <c r="C43" i="1"/>
  <c r="H42" i="1"/>
  <c r="C42" i="1"/>
  <c r="H41" i="1"/>
  <c r="C41" i="1"/>
</calcChain>
</file>

<file path=xl/sharedStrings.xml><?xml version="1.0" encoding="utf-8"?>
<sst xmlns="http://schemas.openxmlformats.org/spreadsheetml/2006/main" count="210" uniqueCount="133">
  <si>
    <t>Company Information</t>
  </si>
  <si>
    <t>Job/Customer Name:</t>
  </si>
  <si>
    <t>Project #:</t>
  </si>
  <si>
    <t>Street:</t>
  </si>
  <si>
    <t>City:</t>
  </si>
  <si>
    <t>State, Zip:</t>
  </si>
  <si>
    <t>Contact Name:</t>
  </si>
  <si>
    <t>Contact Phone Number:</t>
  </si>
  <si>
    <t>Contact email:</t>
  </si>
  <si>
    <t>Alternate Contact:</t>
  </si>
  <si>
    <t>Alternate Contact Phone Number:</t>
  </si>
  <si>
    <t>Alternate Contact email:</t>
  </si>
  <si>
    <t>IT Contact:</t>
  </si>
  <si>
    <t>IT Contact Phone Number:</t>
  </si>
  <si>
    <t>IT Site Contact email:</t>
  </si>
  <si>
    <t>Additional Information</t>
  </si>
  <si>
    <t>Sales Order #:</t>
  </si>
  <si>
    <t>Sales Force Project #:</t>
  </si>
  <si>
    <t>Delivery Date:</t>
  </si>
  <si>
    <t>Mechanical  Start Date:</t>
  </si>
  <si>
    <t>Mechanical Estimated Completion Date:</t>
  </si>
  <si>
    <t>Software Installaion Start Date:</t>
  </si>
  <si>
    <t>Software Installation Completion Date:</t>
  </si>
  <si>
    <t>Drop dead date for completetion:</t>
  </si>
  <si>
    <t>Total Estimated duration (days):</t>
  </si>
  <si>
    <t>Dealer:</t>
  </si>
  <si>
    <t>Installation Team Lead:</t>
  </si>
  <si>
    <t>Installation Team Lead phone number:</t>
  </si>
  <si>
    <t>Machine Model Number:</t>
  </si>
  <si>
    <t>Machine serial number(s):</t>
  </si>
  <si>
    <t>Warranty Period:</t>
  </si>
  <si>
    <t>Salesperson:</t>
  </si>
  <si>
    <t>Salesperson Phone Number:</t>
  </si>
  <si>
    <t>Salesperson Email:</t>
  </si>
  <si>
    <t>Site Installation Conditions</t>
  </si>
  <si>
    <t>Customer:</t>
  </si>
  <si>
    <r>
      <t xml:space="preserve">             </t>
    </r>
    <r>
      <rPr>
        <b/>
        <sz val="12"/>
        <rFont val="Calibri"/>
        <family val="2"/>
        <scheme val="minor"/>
      </rPr>
      <t>Dated:</t>
    </r>
    <r>
      <rPr>
        <sz val="12"/>
        <rFont val="Calibri"/>
        <family val="2"/>
        <scheme val="minor"/>
      </rPr>
      <t xml:space="preserve">    </t>
    </r>
  </si>
  <si>
    <t>Contact:</t>
  </si>
  <si>
    <t>Sales Order Number:</t>
  </si>
  <si>
    <t>Contact Phone:</t>
  </si>
  <si>
    <t xml:space="preserve">Proposed date to begin work: </t>
  </si>
  <si>
    <t>Checklist</t>
  </si>
  <si>
    <t>Select from drop down</t>
  </si>
  <si>
    <t>Notes</t>
  </si>
  <si>
    <t>Work will be performed 8:00 am – 5:00 pm Monday thru Friday.</t>
  </si>
  <si>
    <t>Sufficient floor Space available in installation area
(including additional room need for installation)</t>
  </si>
  <si>
    <t>Attach a plan view sketch of machine location and dimensions.</t>
  </si>
  <si>
    <t>Will material will be stored adjacent to installation area?</t>
  </si>
  <si>
    <t>How far is it from the unloading area to staging area?</t>
  </si>
  <si>
    <t>Please describe the path: Are there any tight corners? 
Is path clear of obstructions? Number of turns? Aisle width?</t>
  </si>
  <si>
    <t>Material stored inside building?</t>
  </si>
  <si>
    <t>Installation area will be clear and swept clean prior to installation team's arrival?</t>
  </si>
  <si>
    <t xml:space="preserve"> lear ceiling height in area: Attach a sketch along with obstructions. Lowest obstruction (low slope roof, beams, pipes, ductwork, etc.)</t>
  </si>
  <si>
    <t>Floor to lowest obstruction</t>
  </si>
  <si>
    <t>Does the facility have a truck level loading dock?  
Please provide dimensions and a photo.</t>
  </si>
  <si>
    <t>Is the dock the same level at the installation site? 
What is the depth from edge of dock door to the back wall?</t>
  </si>
  <si>
    <t>What are the best hours for unloading?</t>
  </si>
  <si>
    <t>If dock door is not available, do we have access to a ground level door? 
Please provide dimensions and a photo.</t>
  </si>
  <si>
    <t xml:space="preserve">Will equipment be unloaded in parking lot or street? </t>
  </si>
  <si>
    <t xml:space="preserve">Will unit be installed with fire suppression kit or any other unique items? </t>
  </si>
  <si>
    <t>Are permits or license required by customer?</t>
  </si>
  <si>
    <t>Any special applications? Clean Room, No Silicone, etc.?</t>
  </si>
  <si>
    <t>Will customer or Kardex Remstar be responsible for Shipping?</t>
  </si>
  <si>
    <t>Who will oversee unloading machine skids &amp; crating?
(If customer chooses to they are responsible for any damage)</t>
  </si>
  <si>
    <t>What types of fork lifts are allowed for use inside the building?</t>
  </si>
  <si>
    <t>Additional comments:</t>
  </si>
  <si>
    <t>What types of scissor lifts are allowed for use inside the building?</t>
  </si>
  <si>
    <t>Onsite safety &amp; site-specific training. Please provide details along with contact information for company safety director</t>
  </si>
  <si>
    <t>Drug Testing, Physicals, Access Badges required?</t>
  </si>
  <si>
    <t>What are the load bearing properties of the floor? 
Will seismic calculations be required? Raised Floor? Etc.</t>
  </si>
  <si>
    <t>Are there architectural or other scaled drawings of the area available?</t>
  </si>
  <si>
    <t>Review electrical requirements with customer? Contact Name?</t>
  </si>
  <si>
    <t>Where will electrical supply/disconnects be located?</t>
  </si>
  <si>
    <t>Is the equipment closer than three feet on either side of the unit, to the wall?</t>
  </si>
  <si>
    <t>If there is more than one unit on this order, will installation of all units be concurrent?</t>
  </si>
  <si>
    <t>Who will provide 40-yard disposal dumpster for crating material? Please note depending on number of machines this could be more than one load.</t>
  </si>
  <si>
    <t>Please list machine options:</t>
  </si>
  <si>
    <t>Tray installation type</t>
  </si>
  <si>
    <t>Any special delivery, parking instructions, etc. at customer site?</t>
  </si>
  <si>
    <t>New Construction or addition?</t>
  </si>
  <si>
    <t>Water or electrical pipes in floor</t>
  </si>
  <si>
    <t>Special Floor Coatings</t>
  </si>
  <si>
    <t>Will machine be connected to software?</t>
  </si>
  <si>
    <t>No</t>
  </si>
  <si>
    <t>Special Notes</t>
  </si>
  <si>
    <t>Yes</t>
  </si>
  <si>
    <t>Lots</t>
  </si>
  <si>
    <t>Sufficient</t>
  </si>
  <si>
    <t>Limited</t>
  </si>
  <si>
    <t>Minimal</t>
  </si>
  <si>
    <t>None</t>
  </si>
  <si>
    <t>N/A</t>
  </si>
  <si>
    <t>Dimension from customer</t>
  </si>
  <si>
    <t>Confirmed in person</t>
  </si>
  <si>
    <t>Other</t>
  </si>
  <si>
    <t>Early AM</t>
  </si>
  <si>
    <t>Morning</t>
  </si>
  <si>
    <t>Midday</t>
  </si>
  <si>
    <t>Afternoon</t>
  </si>
  <si>
    <t>Evening</t>
  </si>
  <si>
    <t>Night</t>
  </si>
  <si>
    <t>Weekend</t>
  </si>
  <si>
    <t>Customer Unloading</t>
  </si>
  <si>
    <t>Kardex Remstar</t>
  </si>
  <si>
    <t>Electric Only</t>
  </si>
  <si>
    <t>Propane Only</t>
  </si>
  <si>
    <t>Electric or Propane</t>
  </si>
  <si>
    <t>Any</t>
  </si>
  <si>
    <t>Right side on machine</t>
  </si>
  <si>
    <t>Left side on machine</t>
  </si>
  <si>
    <t>Right side on wall</t>
  </si>
  <si>
    <t>Left side on wall</t>
  </si>
  <si>
    <t>All</t>
  </si>
  <si>
    <t>3 Trays for Testing</t>
  </si>
  <si>
    <t>Quantity:</t>
  </si>
  <si>
    <t>Notes:</t>
  </si>
  <si>
    <t xml:space="preserve"> loads the remaining trays</t>
  </si>
  <si>
    <t>Software Type:</t>
  </si>
  <si>
    <t>Keytec</t>
  </si>
  <si>
    <t>Communicator Pro 2</t>
  </si>
  <si>
    <t>Cleverstone 1000</t>
  </si>
  <si>
    <t>Smartpick 5200</t>
  </si>
  <si>
    <t>PPG Auto/cDK</t>
  </si>
  <si>
    <t>PPG Auto/Reynolds</t>
  </si>
  <si>
    <t>No IP Addresses Needed</t>
  </si>
  <si>
    <t>List IP Addresses needed:</t>
  </si>
  <si>
    <t>CPU:</t>
  </si>
  <si>
    <t>OP:</t>
  </si>
  <si>
    <t>subnet:</t>
  </si>
  <si>
    <t>TIC:</t>
  </si>
  <si>
    <t>gateway:</t>
  </si>
  <si>
    <t>Light Pointer:</t>
  </si>
  <si>
    <t>Installation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</si>
</sst>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-2]\ * #,##0.00_);_([$€-2]\ * \(#,##0.00\);_([$€-2]\ * &quot;-&quot;??_);_(@_)"/>
    <numFmt numFmtId="165" formatCode="_([$€-2]\ * #,##0_);_([$€-2]\ * \(#,##0\);_([$€-2]\ * &quot;-&quot;_);_(@_)"/>
    <numFmt numFmtId="166" formatCode="[$-409]mmmm\ d\,\ yyyy;@"/>
    <numFmt numFmtId="167" formatCode="[&lt;=9999999]###\-####;\(###\)\ ###\-####"/>
  </numFmts>
  <fonts count="3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0.39994506668294322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8"/>
      <color rgb="FF000000"/>
      <name val="Segoe UI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i/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3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medium">
        <color theme="2"/>
      </top>
      <bottom style="thin">
        <color theme="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9" fontId="14" fillId="0" borderId="0">
      <alignment horizontal="left"/>
    </xf>
    <xf numFmtId="49" fontId="15" fillId="0" borderId="0">
      <alignment horizontal="left"/>
    </xf>
    <xf numFmtId="49" fontId="9" fillId="0" borderId="0">
      <alignment horizontal="left"/>
    </xf>
    <xf numFmtId="0" fontId="3" fillId="0" borderId="0" applyNumberFormat="0" applyFill="0" applyBorder="0" applyAlignment="0" applyProtection="0"/>
    <xf numFmtId="0" fontId="16" fillId="0" borderId="9" applyNumberFormat="0">
      <alignment vertical="center"/>
    </xf>
    <xf numFmtId="0" fontId="12" fillId="0" borderId="5" applyNumberFormat="0">
      <alignment vertical="center"/>
    </xf>
    <xf numFmtId="0" fontId="8" fillId="0" borderId="6" applyNumberFormat="0" applyAlignment="0" applyProtection="0"/>
    <xf numFmtId="0" fontId="9" fillId="6" borderId="1" applyNumberFormat="0">
      <alignment vertical="center"/>
      <protection locked="0"/>
    </xf>
    <xf numFmtId="0" fontId="4" fillId="2" borderId="2" applyNumberFormat="0" applyAlignment="0" applyProtection="0"/>
    <xf numFmtId="0" fontId="13" fillId="5" borderId="0" applyNumberFormat="0">
      <alignment vertical="center"/>
    </xf>
    <xf numFmtId="0" fontId="5" fillId="0" borderId="3" applyNumberFormat="0" applyFill="0" applyAlignment="0" applyProtection="0"/>
    <xf numFmtId="0" fontId="6" fillId="3" borderId="4" applyNumberFormat="0" applyAlignment="0" applyProtection="0"/>
    <xf numFmtId="0" fontId="7" fillId="0" borderId="0" applyNumberFormat="0" applyFill="0" applyBorder="0" applyAlignment="0" applyProtection="0"/>
    <xf numFmtId="0" fontId="10" fillId="4" borderId="7" applyNumberFormat="0">
      <alignment vertical="center" wrapText="1"/>
    </xf>
    <xf numFmtId="49" fontId="11" fillId="0" borderId="0" applyBorder="0">
      <alignment vertical="center" wrapText="1"/>
    </xf>
    <xf numFmtId="0" fontId="9" fillId="0" borderId="8" applyNumberFormat="0">
      <alignment vertical="center"/>
    </xf>
  </cellStyleXfs>
  <cellXfs count="116">
    <xf numFmtId="0" fontId="0" fillId="0" borderId="0" xfId="0">
      <alignment vertical="center"/>
    </xf>
    <xf numFmtId="0" fontId="18" fillId="7" borderId="10" xfId="0" applyFont="1" applyFill="1" applyBorder="1" applyAlignment="1">
      <alignment horizontal="left" indent="1"/>
    </xf>
    <xf numFmtId="0" fontId="19" fillId="7" borderId="11" xfId="0" applyFont="1" applyFill="1" applyBorder="1" applyAlignment="1">
      <alignment horizontal="left" indent="1"/>
    </xf>
    <xf numFmtId="0" fontId="19" fillId="7" borderId="12" xfId="0" applyFont="1" applyFill="1" applyBorder="1" applyAlignment="1">
      <alignment horizontal="left" indent="1"/>
    </xf>
    <xf numFmtId="0" fontId="20" fillId="0" borderId="13" xfId="0" applyFont="1" applyBorder="1" applyAlignment="1">
      <alignment horizontal="right" indent="1"/>
    </xf>
    <xf numFmtId="0" fontId="20" fillId="0" borderId="0" xfId="0" applyFont="1" applyAlignment="1">
      <alignment horizontal="right" indent="1"/>
    </xf>
    <xf numFmtId="0" fontId="21" fillId="0" borderId="14" xfId="0" applyFont="1" applyBorder="1" applyAlignment="1">
      <alignment horizontal="left" indent="1"/>
    </xf>
    <xf numFmtId="0" fontId="21" fillId="0" borderId="15" xfId="0" applyFont="1" applyBorder="1" applyAlignment="1">
      <alignment horizontal="left" indent="1"/>
    </xf>
    <xf numFmtId="0" fontId="20" fillId="0" borderId="16" xfId="0" applyFont="1" applyBorder="1" applyAlignment="1">
      <alignment horizontal="left" indent="1"/>
    </xf>
    <xf numFmtId="0" fontId="20" fillId="0" borderId="17" xfId="0" applyFont="1" applyBorder="1" applyAlignment="1">
      <alignment horizontal="left" indent="1"/>
    </xf>
    <xf numFmtId="0" fontId="19" fillId="0" borderId="17" xfId="0" applyFont="1" applyBorder="1" applyAlignment="1">
      <alignment horizontal="left" indent="1"/>
    </xf>
    <xf numFmtId="0" fontId="19" fillId="0" borderId="18" xfId="0" applyFont="1" applyBorder="1" applyAlignment="1">
      <alignment horizontal="left" indent="1"/>
    </xf>
    <xf numFmtId="0" fontId="20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4" xfId="0" applyFont="1" applyBorder="1" applyAlignment="1">
      <alignment horizontal="left" indent="1"/>
    </xf>
    <xf numFmtId="0" fontId="19" fillId="0" borderId="15" xfId="0" applyFont="1" applyBorder="1" applyAlignment="1">
      <alignment horizontal="left" indent="1"/>
    </xf>
    <xf numFmtId="0" fontId="19" fillId="0" borderId="16" xfId="0" applyFont="1" applyBorder="1" applyAlignment="1">
      <alignment horizontal="left" indent="1"/>
    </xf>
    <xf numFmtId="0" fontId="19" fillId="0" borderId="17" xfId="0" applyFont="1" applyBorder="1" applyAlignment="1">
      <alignment horizontal="left" indent="1"/>
    </xf>
    <xf numFmtId="0" fontId="19" fillId="0" borderId="18" xfId="0" applyFont="1" applyBorder="1" applyAlignment="1">
      <alignment horizontal="left" indent="1"/>
    </xf>
    <xf numFmtId="0" fontId="18" fillId="7" borderId="10" xfId="0" applyFont="1" applyFill="1" applyBorder="1" applyAlignment="1">
      <alignment horizontal="left"/>
    </xf>
    <xf numFmtId="0" fontId="19" fillId="7" borderId="11" xfId="0" applyFont="1" applyFill="1" applyBorder="1" applyAlignment="1">
      <alignment horizontal="left"/>
    </xf>
    <xf numFmtId="0" fontId="19" fillId="7" borderId="12" xfId="0" applyFont="1" applyFill="1" applyBorder="1" applyAlignment="1">
      <alignment horizontal="left"/>
    </xf>
    <xf numFmtId="0" fontId="21" fillId="0" borderId="14" xfId="0" applyFont="1" applyBorder="1" applyAlignment="1">
      <alignment horizontal="left" indent="1"/>
    </xf>
    <xf numFmtId="0" fontId="21" fillId="0" borderId="0" xfId="0" applyFont="1" applyAlignment="1">
      <alignment horizontal="right" indent="1"/>
    </xf>
    <xf numFmtId="166" fontId="21" fillId="0" borderId="14" xfId="0" applyNumberFormat="1" applyFont="1" applyBorder="1" applyAlignment="1">
      <alignment horizontal="left" indent="1"/>
    </xf>
    <xf numFmtId="0" fontId="21" fillId="0" borderId="19" xfId="0" applyFont="1" applyBorder="1" applyAlignment="1">
      <alignment horizontal="left" indent="1" shrinkToFit="1"/>
    </xf>
    <xf numFmtId="167" fontId="21" fillId="0" borderId="19" xfId="0" applyNumberFormat="1" applyFont="1" applyBorder="1" applyAlignment="1">
      <alignment horizontal="left" indent="1" shrinkToFit="1"/>
    </xf>
    <xf numFmtId="0" fontId="20" fillId="0" borderId="0" xfId="0" applyFont="1" applyAlignment="1">
      <alignment horizontal="right"/>
    </xf>
    <xf numFmtId="14" fontId="21" fillId="0" borderId="14" xfId="0" applyNumberFormat="1" applyFont="1" applyBorder="1" applyAlignment="1">
      <alignment horizontal="left" indent="1"/>
    </xf>
    <xf numFmtId="0" fontId="21" fillId="0" borderId="16" xfId="0" applyFont="1" applyBorder="1" applyAlignment="1">
      <alignment horizontal="left" indent="1"/>
    </xf>
    <xf numFmtId="0" fontId="21" fillId="0" borderId="17" xfId="0" applyFont="1" applyBorder="1" applyAlignment="1">
      <alignment horizontal="left" indent="1"/>
    </xf>
    <xf numFmtId="0" fontId="21" fillId="0" borderId="18" xfId="0" applyFont="1" applyBorder="1" applyAlignment="1">
      <alignment horizontal="left" indent="1"/>
    </xf>
    <xf numFmtId="0" fontId="21" fillId="0" borderId="0" xfId="0" applyFont="1" applyAlignment="1">
      <alignment horizontal="left" indent="1"/>
    </xf>
    <xf numFmtId="0" fontId="18" fillId="7" borderId="20" xfId="0" applyFont="1" applyFill="1" applyBorder="1" applyAlignment="1">
      <alignment horizontal="left" vertical="center" wrapText="1" indent="1"/>
    </xf>
    <xf numFmtId="0" fontId="18" fillId="7" borderId="21" xfId="0" applyFont="1" applyFill="1" applyBorder="1" applyAlignment="1">
      <alignment horizontal="left" vertical="center" wrapText="1" indent="1"/>
    </xf>
    <xf numFmtId="0" fontId="18" fillId="7" borderId="22" xfId="0" applyFont="1" applyFill="1" applyBorder="1" applyAlignment="1">
      <alignment horizontal="left" vertical="center" wrapText="1" indent="1"/>
    </xf>
    <xf numFmtId="0" fontId="22" fillId="7" borderId="22" xfId="0" applyFont="1" applyFill="1" applyBorder="1" applyAlignment="1">
      <alignment horizontal="center" vertical="center" wrapText="1"/>
    </xf>
    <xf numFmtId="49" fontId="18" fillId="7" borderId="20" xfId="0" applyNumberFormat="1" applyFont="1" applyFill="1" applyBorder="1" applyAlignment="1">
      <alignment horizontal="left" vertical="center" wrapText="1" indent="1"/>
    </xf>
    <xf numFmtId="49" fontId="18" fillId="7" borderId="21" xfId="0" applyNumberFormat="1" applyFont="1" applyFill="1" applyBorder="1" applyAlignment="1">
      <alignment horizontal="left" vertical="center" wrapText="1" indent="1"/>
    </xf>
    <xf numFmtId="0" fontId="23" fillId="7" borderId="22" xfId="0" applyFont="1" applyFill="1" applyBorder="1" applyAlignment="1">
      <alignment horizontal="left" vertical="center" wrapText="1" indent="1"/>
    </xf>
    <xf numFmtId="0" fontId="21" fillId="0" borderId="23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 indent="1"/>
    </xf>
    <xf numFmtId="0" fontId="21" fillId="0" borderId="22" xfId="0" applyFont="1" applyBorder="1" applyAlignment="1">
      <alignment horizontal="left" vertical="center" wrapText="1" indent="1"/>
    </xf>
    <xf numFmtId="49" fontId="20" fillId="0" borderId="23" xfId="0" applyNumberFormat="1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 wrapText="1" indent="1"/>
    </xf>
    <xf numFmtId="0" fontId="21" fillId="0" borderId="18" xfId="0" applyFont="1" applyBorder="1" applyAlignment="1">
      <alignment horizontal="left" vertical="center" wrapText="1" indent="1"/>
    </xf>
    <xf numFmtId="49" fontId="20" fillId="0" borderId="24" xfId="0" applyNumberFormat="1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>
      <alignment horizontal="left" vertical="center" wrapText="1" indent="1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>
      <alignment horizontal="left" vertical="center" wrapText="1" indent="1"/>
    </xf>
    <xf numFmtId="0" fontId="21" fillId="0" borderId="21" xfId="0" applyFont="1" applyBorder="1" applyAlignment="1">
      <alignment horizontal="left" indent="1"/>
    </xf>
    <xf numFmtId="0" fontId="21" fillId="0" borderId="22" xfId="0" applyFont="1" applyBorder="1" applyAlignment="1" applyProtection="1">
      <alignment horizontal="left" vertical="center" wrapText="1" indent="1"/>
      <protection locked="0"/>
    </xf>
    <xf numFmtId="49" fontId="21" fillId="0" borderId="23" xfId="0" applyNumberFormat="1" applyFont="1" applyBorder="1" applyAlignment="1" applyProtection="1">
      <alignment horizontal="left" vertical="center" wrapText="1" indent="1"/>
      <protection locked="0"/>
    </xf>
    <xf numFmtId="49" fontId="20" fillId="0" borderId="20" xfId="0" applyNumberFormat="1" applyFont="1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0" fontId="0" fillId="0" borderId="22" xfId="0" applyBorder="1" applyAlignment="1" applyProtection="1">
      <alignment horizontal="left" vertical="center" wrapText="1" indent="1"/>
      <protection locked="0"/>
    </xf>
    <xf numFmtId="0" fontId="21" fillId="0" borderId="20" xfId="0" applyFont="1" applyBorder="1" applyAlignment="1" applyProtection="1">
      <alignment horizontal="left" vertical="center" wrapText="1" indent="1"/>
      <protection locked="0"/>
    </xf>
    <xf numFmtId="0" fontId="21" fillId="0" borderId="21" xfId="0" applyFont="1" applyBorder="1" applyAlignment="1" applyProtection="1">
      <alignment horizontal="left" vertical="center" wrapText="1" indent="1"/>
      <protection locked="0"/>
    </xf>
    <xf numFmtId="0" fontId="21" fillId="0" borderId="22" xfId="0" applyFont="1" applyBorder="1" applyAlignment="1" applyProtection="1">
      <alignment horizontal="left" vertical="center" wrapText="1" indent="1"/>
      <protection locked="0"/>
    </xf>
    <xf numFmtId="0" fontId="24" fillId="0" borderId="22" xfId="0" applyFont="1" applyBorder="1" applyAlignment="1" applyProtection="1">
      <alignment horizontal="left" vertical="center" wrapText="1" indent="1"/>
      <protection locked="0"/>
    </xf>
    <xf numFmtId="0" fontId="24" fillId="0" borderId="20" xfId="0" applyFont="1" applyBorder="1" applyAlignment="1">
      <alignment horizontal="left" vertical="center" wrapText="1" indent="1"/>
    </xf>
    <xf numFmtId="0" fontId="24" fillId="0" borderId="21" xfId="0" applyFont="1" applyBorder="1" applyAlignment="1" applyProtection="1">
      <alignment horizontal="left" vertical="center" wrapText="1" indent="1"/>
      <protection locked="0"/>
    </xf>
    <xf numFmtId="0" fontId="24" fillId="0" borderId="21" xfId="0" applyFont="1" applyBorder="1" applyAlignment="1">
      <alignment horizontal="left" vertical="center" wrapText="1" indent="1"/>
    </xf>
    <xf numFmtId="0" fontId="22" fillId="7" borderId="22" xfId="0" applyFont="1" applyFill="1" applyBorder="1" applyAlignment="1">
      <alignment horizontal="left" vertical="center" wrapText="1" indent="1"/>
    </xf>
    <xf numFmtId="0" fontId="24" fillId="0" borderId="22" xfId="0" applyFont="1" applyBorder="1" applyAlignment="1">
      <alignment horizontal="left" vertical="center" wrapText="1" indent="1"/>
    </xf>
    <xf numFmtId="0" fontId="21" fillId="0" borderId="2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49" fontId="20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left" indent="1"/>
    </xf>
    <xf numFmtId="0" fontId="0" fillId="0" borderId="27" xfId="0" applyBorder="1" applyAlignment="1">
      <alignment horizontal="left" indent="1"/>
    </xf>
    <xf numFmtId="0" fontId="19" fillId="0" borderId="27" xfId="0" applyFont="1" applyBorder="1" applyAlignment="1">
      <alignment horizontal="left" indent="1" shrinkToFit="1"/>
    </xf>
    <xf numFmtId="0" fontId="19" fillId="0" borderId="28" xfId="0" applyFont="1" applyBorder="1" applyAlignment="1">
      <alignment horizontal="left" inden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>
      <alignment horizontal="left" indent="1"/>
    </xf>
    <xf numFmtId="0" fontId="0" fillId="0" borderId="32" xfId="0" applyBorder="1" applyAlignment="1">
      <alignment horizontal="left" indent="1"/>
    </xf>
    <xf numFmtId="0" fontId="0" fillId="0" borderId="32" xfId="0" applyBorder="1" applyAlignment="1">
      <alignment horizontal="left" indent="1"/>
    </xf>
    <xf numFmtId="0" fontId="0" fillId="0" borderId="33" xfId="0" applyBorder="1" applyAlignment="1">
      <alignment horizontal="left" inden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22" fillId="0" borderId="37" xfId="0" applyFont="1" applyBorder="1" applyAlignment="1" applyProtection="1">
      <alignment horizontal="left" vertical="center" wrapText="1" indent="1"/>
      <protection locked="0"/>
    </xf>
    <xf numFmtId="49" fontId="22" fillId="0" borderId="38" xfId="0" applyNumberFormat="1" applyFont="1" applyBorder="1" applyAlignment="1" applyProtection="1">
      <alignment horizontal="left" vertical="center" wrapText="1" indent="1"/>
      <protection locked="0"/>
    </xf>
    <xf numFmtId="49" fontId="22" fillId="0" borderId="27" xfId="0" applyNumberFormat="1" applyFont="1" applyBorder="1" applyAlignment="1" applyProtection="1">
      <alignment horizontal="left" vertical="center" wrapText="1" indent="1"/>
      <protection locked="0"/>
    </xf>
    <xf numFmtId="49" fontId="22" fillId="0" borderId="39" xfId="0" applyNumberFormat="1" applyFont="1" applyBorder="1" applyAlignment="1" applyProtection="1">
      <alignment horizontal="left" vertical="center" wrapText="1" indent="1"/>
      <protection locked="0"/>
    </xf>
    <xf numFmtId="0" fontId="22" fillId="0" borderId="40" xfId="0" applyFont="1" applyBorder="1" applyAlignment="1" applyProtection="1">
      <alignment horizontal="left" vertical="center" wrapText="1" indent="1"/>
      <protection locked="0"/>
    </xf>
    <xf numFmtId="49" fontId="22" fillId="0" borderId="41" xfId="0" applyNumberFormat="1" applyFont="1" applyBorder="1" applyAlignment="1" applyProtection="1">
      <alignment horizontal="left" vertical="center" wrapText="1" indent="1"/>
      <protection locked="0"/>
    </xf>
    <xf numFmtId="49" fontId="22" fillId="0" borderId="32" xfId="0" applyNumberFormat="1" applyFont="1" applyBorder="1" applyAlignment="1" applyProtection="1">
      <alignment horizontal="left" vertical="center" wrapText="1" indent="1"/>
      <protection locked="0"/>
    </xf>
    <xf numFmtId="49" fontId="22" fillId="0" borderId="42" xfId="0" applyNumberFormat="1" applyFont="1" applyBorder="1" applyAlignment="1" applyProtection="1">
      <alignment horizontal="left" vertical="center" wrapText="1" indent="1"/>
      <protection locked="0"/>
    </xf>
    <xf numFmtId="0" fontId="22" fillId="0" borderId="43" xfId="0" applyFont="1" applyBorder="1" applyAlignment="1" applyProtection="1">
      <alignment horizontal="left" vertical="center" wrapText="1" indent="1"/>
      <protection locked="0"/>
    </xf>
    <xf numFmtId="49" fontId="22" fillId="0" borderId="44" xfId="0" applyNumberFormat="1" applyFont="1" applyBorder="1" applyAlignment="1" applyProtection="1">
      <alignment horizontal="left" vertical="center" wrapText="1" indent="1"/>
      <protection locked="0"/>
    </xf>
    <xf numFmtId="49" fontId="22" fillId="0" borderId="45" xfId="0" applyNumberFormat="1" applyFont="1" applyBorder="1" applyAlignment="1" applyProtection="1">
      <alignment horizontal="left" vertical="center" wrapText="1" indent="1"/>
      <protection locked="0"/>
    </xf>
    <xf numFmtId="49" fontId="22" fillId="0" borderId="18" xfId="0" applyNumberFormat="1" applyFont="1" applyBorder="1" applyAlignment="1" applyProtection="1">
      <alignment horizontal="left" vertical="center" wrapText="1" indent="1"/>
      <protection locked="0"/>
    </xf>
    <xf numFmtId="49" fontId="20" fillId="7" borderId="20" xfId="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21" xfId="0" applyFill="1" applyBorder="1" applyAlignment="1" applyProtection="1">
      <alignment horizontal="left" vertical="center" wrapText="1" indent="1"/>
      <protection locked="0"/>
    </xf>
    <xf numFmtId="0" fontId="0" fillId="7" borderId="22" xfId="0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left" indent="1"/>
    </xf>
    <xf numFmtId="0" fontId="25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27" fillId="0" borderId="0" xfId="0" applyFont="1" applyAlignment="1">
      <alignment horizontal="left" indent="1"/>
    </xf>
    <xf numFmtId="0" fontId="28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</cellXfs>
  <cellStyles count="20">
    <cellStyle name="Bad" xfId="9" builtinId="27" customBuiltin="1"/>
    <cellStyle name="Calculation" xfId="13" builtinId="22" customBuiltin="1"/>
    <cellStyle name="Check Cell" xfId="15" builtinId="23" hidden="1"/>
    <cellStyle name="Currency" xfId="1" builtinId="4" customBuiltin="1"/>
    <cellStyle name="Currency [0]" xfId="2" builtinId="7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hidden="1"/>
    <cellStyle name="Input" xfId="11" builtinId="20" customBuiltin="1"/>
    <cellStyle name="Linked Cell" xfId="14" builtinId="24" hidden="1"/>
    <cellStyle name="Neutral" xfId="10" builtinId="28" hidden="1" customBuiltin="1"/>
    <cellStyle name="Normal" xfId="0" builtinId="0" customBuiltin="1"/>
    <cellStyle name="Note" xfId="17" builtinId="10" customBuiltin="1"/>
    <cellStyle name="Output" xfId="12" builtinId="21" hidden="1"/>
    <cellStyle name="Title" xfId="3" builtinId="15" hidden="1"/>
    <cellStyle name="Total" xfId="19" builtinId="25" customBuiltin="1"/>
    <cellStyle name="Warning Text" xfId="16" builtinId="11" hidden="1"/>
  </cellStyles>
  <dxfs count="31"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strike val="0"/>
        <color theme="1"/>
      </font>
      <fill>
        <patternFill>
          <bgColor theme="8" tint="0.79998168889431442"/>
        </patternFill>
      </fill>
    </dxf>
    <dxf>
      <font>
        <b/>
        <i val="0"/>
        <color theme="4"/>
      </font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ill>
        <patternFill>
          <bgColor theme="2" tint="0.79998168889431442"/>
        </patternFill>
      </fill>
    </dxf>
    <dxf>
      <font>
        <b/>
        <i val="0"/>
        <color theme="3"/>
      </font>
      <border>
        <left style="thin">
          <color theme="2"/>
        </left>
      </border>
    </dxf>
    <dxf>
      <font>
        <b/>
        <i val="0"/>
        <color theme="4"/>
      </font>
      <border>
        <right style="thin">
          <color theme="2"/>
        </right>
      </border>
    </dxf>
    <dxf>
      <font>
        <b/>
        <i val="0"/>
        <color theme="3"/>
      </font>
      <border>
        <top style="medium">
          <color theme="2"/>
        </top>
      </border>
    </dxf>
    <dxf>
      <font>
        <b/>
        <i val="0"/>
        <color theme="4"/>
      </font>
      <border>
        <bottom style="medium">
          <color theme="2"/>
        </bottom>
      </border>
    </dxf>
    <dxf>
      <border>
        <left/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ill>
        <patternFill>
          <bgColor theme="2" tint="0.79998168889431442"/>
        </patternFill>
      </fill>
    </dxf>
    <dxf>
      <font>
        <b/>
        <i val="0"/>
        <color theme="3"/>
      </font>
      <border>
        <left/>
        <right/>
        <bottom style="thin">
          <color theme="2"/>
        </bottom>
        <vertical/>
      </border>
    </dxf>
    <dxf>
      <font>
        <b/>
        <i val="0"/>
        <color theme="4"/>
      </font>
      <border>
        <left/>
        <right/>
        <vertical/>
      </border>
    </dxf>
    <dxf>
      <font>
        <b/>
        <i val="0"/>
        <color theme="3"/>
      </font>
      <border>
        <top style="medium">
          <color theme="2"/>
        </top>
        <bottom style="thin">
          <color theme="2"/>
        </bottom>
        <vertical/>
        <horizontal style="thin">
          <color theme="2"/>
        </horizontal>
      </border>
    </dxf>
    <dxf>
      <font>
        <b/>
        <i val="0"/>
        <strike val="0"/>
        <color theme="4"/>
      </font>
      <border>
        <top style="thin">
          <color theme="2"/>
        </top>
        <bottom style="medium">
          <color theme="2"/>
        </bottom>
        <vertical/>
        <horizontal style="thin">
          <color theme="2"/>
        </horizontal>
      </border>
    </dxf>
    <dxf>
      <font>
        <strike val="0"/>
      </font>
      <border>
        <left/>
        <right/>
        <top style="thin">
          <color theme="2"/>
        </top>
        <bottom style="thin">
          <color theme="2"/>
        </bottom>
        <vertical/>
        <horizontal style="thin">
          <color theme="2"/>
        </horizontal>
      </border>
    </dxf>
    <dxf>
      <fill>
        <patternFill>
          <bgColor theme="2" tint="0.79998168889431442"/>
        </patternFill>
      </fill>
    </dxf>
    <dxf>
      <font>
        <b/>
        <i val="0"/>
        <color theme="3"/>
      </font>
      <border>
        <left style="thin">
          <color theme="2"/>
        </left>
        <right/>
        <bottom style="thin">
          <color theme="2"/>
        </bottom>
        <vertical/>
      </border>
    </dxf>
    <dxf>
      <font>
        <b/>
        <i val="0"/>
        <color theme="4"/>
      </font>
      <border>
        <left/>
        <right style="thin">
          <color theme="2"/>
        </right>
        <vertical/>
      </border>
    </dxf>
    <dxf>
      <font>
        <b/>
        <i val="0"/>
        <color theme="3"/>
      </font>
      <border>
        <top style="medium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/>
        <i val="0"/>
        <strike val="0"/>
        <color theme="4"/>
      </font>
      <border>
        <top style="thin">
          <color theme="2"/>
        </top>
        <bottom style="medium">
          <color theme="2"/>
        </bottom>
        <vertical style="thin">
          <color theme="2"/>
        </vertical>
        <horizontal style="thin">
          <color theme="2"/>
        </horizontal>
      </border>
    </dxf>
    <dxf>
      <font>
        <strike val="0"/>
      </font>
      <border>
        <left/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</dxfs>
  <tableStyles count="3" defaultTableStyle="Kardex" defaultPivotStyle="Kardex Pivot">
    <tableStyle name="Kardex" pivot="0" count="6" xr9:uid="{00000000-0011-0000-FFFF-FFFF0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secondColumnStripe" dxfId="25"/>
    </tableStyle>
    <tableStyle name="Kardex (Presentation)" pivot="0" count="6" xr9:uid="{00000000-0011-0000-FFFF-FFFF01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secondColumnStripe" dxfId="19"/>
    </tableStyle>
    <tableStyle name="Kardex Pivot" table="0" count="15" xr9:uid="{00000000-0011-0000-FFFF-FFFF02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secondColumnStripe" dxfId="13"/>
      <tableStyleElement type="firstSubtotalColumn" dxfId="12"/>
      <tableStyleElement type="thirdSubtotalColumn" dxfId="11"/>
      <tableStyleElement type="firstSubtotalRow" dxfId="10"/>
      <tableStyleElement type="thirdSubtotalRow" dxfId="9"/>
      <tableStyleElement type="firstColumnSubheading" dxfId="8"/>
      <tableStyleElement type="thirdColumnSubheading" dxfId="7"/>
      <tableStyleElement type="firstRowSubheading" dxfId="6"/>
      <tableStyleElement type="thirdRowSubheading" dxfId="5"/>
      <tableStyleElement type="pageFieldLabels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76</xdr:row>
          <xdr:rowOff>0</xdr:rowOff>
        </xdr:from>
        <xdr:to>
          <xdr:col>6</xdr:col>
          <xdr:colOff>495300</xdr:colOff>
          <xdr:row>77</xdr:row>
          <xdr:rowOff>114300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1AEF237-6E2E-4DE3-B468-0321E7AE7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77</xdr:row>
          <xdr:rowOff>0</xdr:rowOff>
        </xdr:from>
        <xdr:to>
          <xdr:col>6</xdr:col>
          <xdr:colOff>495300</xdr:colOff>
          <xdr:row>78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5999865-6CF7-439A-8D78-A43F462F5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access ready lights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78</xdr:row>
          <xdr:rowOff>0</xdr:rowOff>
        </xdr:from>
        <xdr:to>
          <xdr:col>6</xdr:col>
          <xdr:colOff>495300</xdr:colOff>
          <xdr:row>79</xdr:row>
          <xdr:rowOff>114300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C1E012D-A947-43A0-A956-9CADE70D1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vertical photo eyes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79</xdr:row>
          <xdr:rowOff>0</xdr:rowOff>
        </xdr:from>
        <xdr:to>
          <xdr:col>6</xdr:col>
          <xdr:colOff>495300</xdr:colOff>
          <xdr:row>80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7D9CEADE-8541-482F-9846-8FA76E9D6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confirmation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80</xdr:row>
          <xdr:rowOff>0</xdr:rowOff>
        </xdr:from>
        <xdr:to>
          <xdr:col>6</xdr:col>
          <xdr:colOff>495300</xdr:colOff>
          <xdr:row>81</xdr:row>
          <xdr:rowOff>114300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EC0E069-1FCB-4ED7-8ACE-EE34097E6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light pointer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438150</xdr:rowOff>
        </xdr:from>
        <xdr:to>
          <xdr:col>8</xdr:col>
          <xdr:colOff>9525</xdr:colOff>
          <xdr:row>77</xdr:row>
          <xdr:rowOff>114301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DBA86AA-979A-45C4-92DC-265D99705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manual hinged table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77</xdr:row>
          <xdr:rowOff>0</xdr:rowOff>
        </xdr:from>
        <xdr:to>
          <xdr:col>8</xdr:col>
          <xdr:colOff>9525</xdr:colOff>
          <xdr:row>78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E7D7F5A-5620-487A-8E79-EC37FBDD7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 extractor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78</xdr:row>
          <xdr:rowOff>0</xdr:rowOff>
        </xdr:from>
        <xdr:to>
          <xdr:col>8</xdr:col>
          <xdr:colOff>9525</xdr:colOff>
          <xdr:row>79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062E80B-FE1A-4C17-8EBB-D1116C2A6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displaced opening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79</xdr:row>
          <xdr:rowOff>0</xdr:rowOff>
        </xdr:from>
        <xdr:to>
          <xdr:col>8</xdr:col>
          <xdr:colOff>9525</xdr:colOff>
          <xdr:row>80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3D4D509-3B0C-4AB6-A1FB-FD85E94BC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additional opening(s)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76</xdr:row>
          <xdr:rowOff>0</xdr:rowOff>
        </xdr:from>
        <xdr:to>
          <xdr:col>9</xdr:col>
          <xdr:colOff>9525</xdr:colOff>
          <xdr:row>77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43A1731-337A-44A2-A2B0-4A4DDBDB0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service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77</xdr:row>
          <xdr:rowOff>9525</xdr:rowOff>
        </xdr:from>
        <xdr:to>
          <xdr:col>9</xdr:col>
          <xdr:colOff>9525</xdr:colOff>
          <xdr:row>78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E6D5734-8B91-4C71-853B-06722EF53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swing service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78</xdr:row>
          <xdr:rowOff>19050</xdr:rowOff>
        </xdr:from>
        <xdr:to>
          <xdr:col>9</xdr:col>
          <xdr:colOff>9525</xdr:colOff>
          <xdr:row>79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BA3B79C-F37E-469B-85A3-6C9597956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hook on service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79</xdr:row>
          <xdr:rowOff>0</xdr:rowOff>
        </xdr:from>
        <xdr:to>
          <xdr:col>9</xdr:col>
          <xdr:colOff>9525</xdr:colOff>
          <xdr:row>80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5D198D1A-D463-49C9-B6E4-632DB95E5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transport cart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80</xdr:row>
          <xdr:rowOff>9525</xdr:rowOff>
        </xdr:from>
        <xdr:to>
          <xdr:col>9</xdr:col>
          <xdr:colOff>9525</xdr:colOff>
          <xdr:row>81</xdr:row>
          <xdr:rowOff>123825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92C2A7E2-F736-40F4-AA4E-FDE5FF7EEA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installation platforms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80</xdr:row>
          <xdr:rowOff>0</xdr:rowOff>
        </xdr:from>
        <xdr:to>
          <xdr:col>8</xdr:col>
          <xdr:colOff>9525</xdr:colOff>
          <xdr:row>81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C73795F-990F-4056-9F28-D7DBE5CEA7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remote service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76</xdr:row>
          <xdr:rowOff>0</xdr:rowOff>
        </xdr:from>
        <xdr:to>
          <xdr:col>6</xdr:col>
          <xdr:colOff>495300</xdr:colOff>
          <xdr:row>77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A485227-BB9B-4D2F-8A2F-3939B7A2C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77</xdr:row>
          <xdr:rowOff>0</xdr:rowOff>
        </xdr:from>
        <xdr:to>
          <xdr:col>6</xdr:col>
          <xdr:colOff>495300</xdr:colOff>
          <xdr:row>78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36B419E4-1216-411D-9E6C-FE507AD2E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access ready lights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78</xdr:row>
          <xdr:rowOff>0</xdr:rowOff>
        </xdr:from>
        <xdr:to>
          <xdr:col>6</xdr:col>
          <xdr:colOff>495300</xdr:colOff>
          <xdr:row>79</xdr:row>
          <xdr:rowOff>114300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96E48B8C-51C5-408F-8493-FB22385DB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vertical photo eyes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79</xdr:row>
          <xdr:rowOff>0</xdr:rowOff>
        </xdr:from>
        <xdr:to>
          <xdr:col>6</xdr:col>
          <xdr:colOff>495300</xdr:colOff>
          <xdr:row>80</xdr:row>
          <xdr:rowOff>114300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8F83CFE-5716-44AC-8085-EB3C48948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confirmation 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80</xdr:row>
          <xdr:rowOff>0</xdr:rowOff>
        </xdr:from>
        <xdr:to>
          <xdr:col>6</xdr:col>
          <xdr:colOff>495300</xdr:colOff>
          <xdr:row>81</xdr:row>
          <xdr:rowOff>104775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8695F57-D3F8-42AF-9F85-76B8C562D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light pointer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75</xdr:row>
          <xdr:rowOff>438150</xdr:rowOff>
        </xdr:from>
        <xdr:to>
          <xdr:col>8</xdr:col>
          <xdr:colOff>9525</xdr:colOff>
          <xdr:row>77</xdr:row>
          <xdr:rowOff>114301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4E0505A-F2E7-4AC1-B436-8AEBB6416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manual hinged table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77</xdr:row>
          <xdr:rowOff>0</xdr:rowOff>
        </xdr:from>
        <xdr:to>
          <xdr:col>8</xdr:col>
          <xdr:colOff>9525</xdr:colOff>
          <xdr:row>78</xdr:row>
          <xdr:rowOff>114300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A11215D-0A92-43AC-9B54-E8D7F90E3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auto extractor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78</xdr:row>
          <xdr:rowOff>0</xdr:rowOff>
        </xdr:from>
        <xdr:to>
          <xdr:col>8</xdr:col>
          <xdr:colOff>9525</xdr:colOff>
          <xdr:row>79</xdr:row>
          <xdr:rowOff>114300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5715B642-CFC3-4EB9-A801-C7A8271EE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displaced opening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79</xdr:row>
          <xdr:rowOff>0</xdr:rowOff>
        </xdr:from>
        <xdr:to>
          <xdr:col>8</xdr:col>
          <xdr:colOff>9525</xdr:colOff>
          <xdr:row>80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FD6EF203-D3EC-47A9-BF6C-AE6AB2930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additional opening(s)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76</xdr:row>
          <xdr:rowOff>0</xdr:rowOff>
        </xdr:from>
        <xdr:to>
          <xdr:col>9</xdr:col>
          <xdr:colOff>9525</xdr:colOff>
          <xdr:row>77</xdr:row>
          <xdr:rowOff>114300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92EFFBF8-5A1E-409A-926C-F134C2CF7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service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77</xdr:row>
          <xdr:rowOff>9525</xdr:rowOff>
        </xdr:from>
        <xdr:to>
          <xdr:col>9</xdr:col>
          <xdr:colOff>9525</xdr:colOff>
          <xdr:row>78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85D174C1-20BD-48E2-AB3E-38FB2FB14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swing service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78</xdr:row>
          <xdr:rowOff>19050</xdr:rowOff>
        </xdr:from>
        <xdr:to>
          <xdr:col>9</xdr:col>
          <xdr:colOff>9525</xdr:colOff>
          <xdr:row>79</xdr:row>
          <xdr:rowOff>133350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D601B7F1-8596-44D7-BC39-03DD6F5F63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hook on service panels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79</xdr:row>
          <xdr:rowOff>0</xdr:rowOff>
        </xdr:from>
        <xdr:to>
          <xdr:col>9</xdr:col>
          <xdr:colOff>9525</xdr:colOff>
          <xdr:row>80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2A591A7B-1C83-4EA9-AF74-7F64A211D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transport cart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80</xdr:row>
          <xdr:rowOff>9525</xdr:rowOff>
        </xdr:from>
        <xdr:to>
          <xdr:col>9</xdr:col>
          <xdr:colOff>9525</xdr:colOff>
          <xdr:row>81</xdr:row>
          <xdr:rowOff>114300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1FCB1B7-792E-4B9A-B53C-81A5EA96E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installation platforms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80</xdr:row>
          <xdr:rowOff>0</xdr:rowOff>
        </xdr:from>
        <xdr:to>
          <xdr:col>8</xdr:col>
          <xdr:colOff>9525</xdr:colOff>
          <xdr:row>81</xdr:row>
          <xdr:rowOff>104775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2D5C88EF-0153-4421-8B48-E46E73CC77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remote service box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lligoss\Desktop\Blank%20KR_Installation%20Survey%2017012020%20R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INFORMATION"/>
      <sheetName val="Installation Conditions"/>
      <sheetName val="Drawing or sketch"/>
      <sheetName val="KR Acceptance Cert"/>
      <sheetName val="Customer Sign-off"/>
      <sheetName val="Blank KR_Installation Survey 17"/>
    </sheetNames>
    <definedNames>
      <definedName name="CheckBox161_Click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Kardex Holding">
  <a:themeElements>
    <a:clrScheme name="Kardex Holding">
      <a:dk1>
        <a:sysClr val="windowText" lastClr="000000"/>
      </a:dk1>
      <a:lt1>
        <a:srgbClr val="FFFFFF"/>
      </a:lt1>
      <a:dk2>
        <a:srgbClr val="6F8A9D"/>
      </a:dk2>
      <a:lt2>
        <a:srgbClr val="96AEC2"/>
      </a:lt2>
      <a:accent1>
        <a:srgbClr val="6F8A9D"/>
      </a:accent1>
      <a:accent2>
        <a:srgbClr val="82A094"/>
      </a:accent2>
      <a:accent3>
        <a:srgbClr val="92A2A5"/>
      </a:accent3>
      <a:accent4>
        <a:srgbClr val="757777"/>
      </a:accent4>
      <a:accent5>
        <a:srgbClr val="96AEC2"/>
      </a:accent5>
      <a:accent6>
        <a:srgbClr val="AEBFC3"/>
      </a:accent6>
      <a:hlink>
        <a:srgbClr val="6F8A9D"/>
      </a:hlink>
      <a:folHlink>
        <a:srgbClr val="92A2A5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alpha val="50000"/>
          </a:schemeClr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accent4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 marL="179388" indent="-179388">
          <a:buClr>
            <a:schemeClr val="tx2"/>
          </a:buClr>
          <a:buFont typeface="Wingdings" panose="05000000000000000000" pitchFamily="2" charset="2"/>
          <a:buChar char="§"/>
          <a:defRPr dirty="0" err="1" smtClean="0"/>
        </a:defPPr>
      </a:lstStyle>
    </a:txDef>
  </a:objectDefaults>
  <a:extraClrSchemeLst/>
  <a:custClrLst>
    <a:custClr name="Kardex Blue 1">
      <a:srgbClr val="96AEC2"/>
    </a:custClr>
    <a:custClr name="Kardex Blue 2">
      <a:srgbClr val="6F8A9D"/>
    </a:custClr>
    <a:custClr name="Kardex Blue 3">
      <a:srgbClr val="546A7A"/>
    </a:custClr>
    <a:custClr name="Kardex Gray 1">
      <a:srgbClr val="AEBFC3"/>
    </a:custClr>
    <a:custClr name="Kardex Gray 2">
      <a:srgbClr val="92A2A5"/>
    </a:custClr>
    <a:custClr name="Kardex Gray 3">
      <a:srgbClr val="5D6E73"/>
    </a:custClr>
    <a:custClr name="Kardex Red 1">
      <a:srgbClr val="E17F70"/>
    </a:custClr>
    <a:custClr name="Kardex Red 2">
      <a:srgbClr val="9E3B47"/>
    </a:custClr>
    <a:custClr name="Kardex Red 3">
      <a:srgbClr val="75242D"/>
    </a:custClr>
    <a:custClr name="Pure White">
      <a:srgbClr val="FFFFFF"/>
    </a:custClr>
    <a:custClr name="Kardex Green 1">
      <a:srgbClr val="A2B9AF"/>
    </a:custClr>
    <a:custClr name="Kardex Green 2">
      <a:srgbClr val="92A094"/>
    </a:custClr>
    <a:custClr name="Kardex Green 3">
      <a:srgbClr val="4F6A64"/>
    </a:custClr>
    <a:custClr name="Kardex Silver 1">
      <a:srgbClr val="A8ACA9"/>
    </a:custClr>
    <a:custClr name="Kardex Silver 2">
      <a:srgbClr val="979796"/>
    </a:custClr>
    <a:custClr name="Kardex Silver 3">
      <a:srgbClr val="757777"/>
    </a:custClr>
    <a:custClr name="Kardex Sand 1">
      <a:srgbClr val="EEC18F"/>
    </a:custClr>
    <a:custClr name="Kardex Sand 2">
      <a:srgbClr val="CE9F6B"/>
    </a:custClr>
    <a:custClr name="Kardex Sand 3">
      <a:srgbClr val="976E44"/>
    </a:custClr>
    <a:custClr name="Deep Black">
      <a:srgbClr val="000000"/>
    </a:custClr>
  </a:custClrLst>
  <a:extLst>
    <a:ext uri="{05A4C25C-085E-4340-85A3-A5531E510DB2}">
      <thm15:themeFamily xmlns:thm15="http://schemas.microsoft.com/office/thememl/2012/main" name="Kardex Group" id="{4DF80487-2A3B-8A4B-82C8-E42A97E14912}" vid="{82EA4D15-D353-414E-A8BF-CC7896426015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92"/>
  <sheetViews>
    <sheetView tabSelected="1" zoomScale="70" zoomScaleNormal="70" zoomScalePageLayoutView="80" workbookViewId="0">
      <selection activeCell="A2" sqref="A2:I2"/>
    </sheetView>
  </sheetViews>
  <sheetFormatPr defaultRowHeight="24.95" customHeight="1" x14ac:dyDescent="0.2"/>
  <cols>
    <col min="1" max="2" width="10.7109375" style="110" customWidth="1"/>
    <col min="3" max="3" width="60.7109375" style="110" customWidth="1"/>
    <col min="4" max="4" width="16.140625" style="110" customWidth="1"/>
    <col min="5" max="7" width="8.7109375" style="110" customWidth="1"/>
    <col min="8" max="9" width="24.7109375" style="110" customWidth="1"/>
    <col min="10" max="10" width="9.140625" style="110"/>
    <col min="11" max="19" width="9.7109375" style="111" customWidth="1"/>
    <col min="20" max="20" width="9.140625" style="111"/>
    <col min="21" max="16384" width="9.140625" style="110"/>
  </cols>
  <sheetData>
    <row r="1" spans="1:9" ht="47.25" thickBot="1" x14ac:dyDescent="0.25">
      <c r="A1" s="114" t="s">
        <v>132</v>
      </c>
      <c r="B1" s="115"/>
      <c r="C1" s="115"/>
      <c r="D1" s="115"/>
      <c r="E1" s="115"/>
      <c r="F1" s="115"/>
      <c r="G1" s="115"/>
      <c r="H1" s="115"/>
      <c r="I1" s="115"/>
    </row>
    <row r="2" spans="1:9" ht="27.95" customHeight="1" x14ac:dyDescent="0.35">
      <c r="A2" s="1" t="s">
        <v>0</v>
      </c>
      <c r="B2" s="2"/>
      <c r="C2" s="2"/>
      <c r="D2" s="2"/>
      <c r="E2" s="2"/>
      <c r="F2" s="2"/>
      <c r="G2" s="2"/>
      <c r="H2" s="2"/>
      <c r="I2" s="3"/>
    </row>
    <row r="3" spans="1:9" ht="27.95" customHeight="1" x14ac:dyDescent="0.25">
      <c r="A3" s="4" t="s">
        <v>1</v>
      </c>
      <c r="B3" s="5"/>
      <c r="C3" s="5"/>
      <c r="D3" s="6"/>
      <c r="E3" s="6"/>
      <c r="F3" s="6"/>
      <c r="G3" s="6"/>
      <c r="H3" s="6"/>
      <c r="I3" s="7"/>
    </row>
    <row r="4" spans="1:9" ht="27.95" customHeight="1" x14ac:dyDescent="0.25">
      <c r="A4" s="4" t="s">
        <v>2</v>
      </c>
      <c r="B4" s="5"/>
      <c r="C4" s="5"/>
      <c r="D4" s="6"/>
      <c r="E4" s="6"/>
      <c r="F4" s="6"/>
      <c r="G4" s="6"/>
      <c r="H4" s="6"/>
      <c r="I4" s="7"/>
    </row>
    <row r="5" spans="1:9" ht="27.95" customHeight="1" x14ac:dyDescent="0.25">
      <c r="A5" s="4" t="s">
        <v>3</v>
      </c>
      <c r="B5" s="5"/>
      <c r="C5" s="5"/>
      <c r="D5" s="6"/>
      <c r="E5" s="6"/>
      <c r="F5" s="6"/>
      <c r="G5" s="6"/>
      <c r="H5" s="6"/>
      <c r="I5" s="7"/>
    </row>
    <row r="6" spans="1:9" ht="27.95" customHeight="1" x14ac:dyDescent="0.25">
      <c r="A6" s="4" t="s">
        <v>4</v>
      </c>
      <c r="B6" s="5"/>
      <c r="C6" s="5"/>
      <c r="D6" s="6"/>
      <c r="E6" s="6"/>
      <c r="F6" s="6"/>
      <c r="G6" s="6"/>
      <c r="H6" s="6"/>
      <c r="I6" s="7"/>
    </row>
    <row r="7" spans="1:9" ht="27.95" customHeight="1" x14ac:dyDescent="0.25">
      <c r="A7" s="4" t="s">
        <v>5</v>
      </c>
      <c r="B7" s="5"/>
      <c r="C7" s="5"/>
      <c r="D7" s="6"/>
      <c r="E7" s="6"/>
      <c r="F7" s="6"/>
      <c r="G7" s="6"/>
      <c r="H7" s="6"/>
      <c r="I7" s="7"/>
    </row>
    <row r="8" spans="1:9" ht="27.95" customHeight="1" x14ac:dyDescent="0.25">
      <c r="A8" s="4" t="s">
        <v>6</v>
      </c>
      <c r="B8" s="5"/>
      <c r="C8" s="5"/>
      <c r="D8" s="6"/>
      <c r="E8" s="6"/>
      <c r="F8" s="6"/>
      <c r="G8" s="6"/>
      <c r="H8" s="6"/>
      <c r="I8" s="7"/>
    </row>
    <row r="9" spans="1:9" ht="27.95" customHeight="1" x14ac:dyDescent="0.25">
      <c r="A9" s="4" t="s">
        <v>7</v>
      </c>
      <c r="B9" s="5"/>
      <c r="C9" s="5"/>
      <c r="D9" s="6"/>
      <c r="E9" s="6"/>
      <c r="F9" s="6"/>
      <c r="G9" s="6"/>
      <c r="H9" s="6"/>
      <c r="I9" s="7"/>
    </row>
    <row r="10" spans="1:9" ht="27.95" customHeight="1" x14ac:dyDescent="0.25">
      <c r="A10" s="4" t="s">
        <v>8</v>
      </c>
      <c r="B10" s="5"/>
      <c r="C10" s="5"/>
      <c r="D10" s="6"/>
      <c r="E10" s="6"/>
      <c r="F10" s="6"/>
      <c r="G10" s="6"/>
      <c r="H10" s="6"/>
      <c r="I10" s="7"/>
    </row>
    <row r="11" spans="1:9" ht="27.95" customHeight="1" x14ac:dyDescent="0.25">
      <c r="A11" s="4" t="s">
        <v>9</v>
      </c>
      <c r="B11" s="5"/>
      <c r="C11" s="5"/>
      <c r="D11" s="6"/>
      <c r="E11" s="6"/>
      <c r="F11" s="6"/>
      <c r="G11" s="6"/>
      <c r="H11" s="6"/>
      <c r="I11" s="7"/>
    </row>
    <row r="12" spans="1:9" ht="27.95" customHeight="1" x14ac:dyDescent="0.25">
      <c r="A12" s="4" t="s">
        <v>10</v>
      </c>
      <c r="B12" s="5"/>
      <c r="C12" s="5"/>
      <c r="D12" s="6"/>
      <c r="E12" s="6"/>
      <c r="F12" s="6"/>
      <c r="G12" s="6"/>
      <c r="H12" s="6"/>
      <c r="I12" s="7"/>
    </row>
    <row r="13" spans="1:9" ht="27.95" customHeight="1" x14ac:dyDescent="0.25">
      <c r="A13" s="4" t="s">
        <v>11</v>
      </c>
      <c r="B13" s="5"/>
      <c r="C13" s="5"/>
      <c r="D13" s="6"/>
      <c r="E13" s="6"/>
      <c r="F13" s="6"/>
      <c r="G13" s="6"/>
      <c r="H13" s="6"/>
      <c r="I13" s="7"/>
    </row>
    <row r="14" spans="1:9" ht="27.95" customHeight="1" x14ac:dyDescent="0.25">
      <c r="A14" s="4" t="s">
        <v>12</v>
      </c>
      <c r="B14" s="5"/>
      <c r="C14" s="5"/>
      <c r="D14" s="6"/>
      <c r="E14" s="6"/>
      <c r="F14" s="6"/>
      <c r="G14" s="6"/>
      <c r="H14" s="6"/>
      <c r="I14" s="7"/>
    </row>
    <row r="15" spans="1:9" ht="27.95" customHeight="1" x14ac:dyDescent="0.25">
      <c r="A15" s="4" t="s">
        <v>13</v>
      </c>
      <c r="B15" s="5"/>
      <c r="C15" s="5"/>
      <c r="D15" s="6"/>
      <c r="E15" s="6"/>
      <c r="F15" s="6"/>
      <c r="G15" s="6"/>
      <c r="H15" s="6"/>
      <c r="I15" s="7"/>
    </row>
    <row r="16" spans="1:9" ht="27.95" customHeight="1" x14ac:dyDescent="0.25">
      <c r="A16" s="4" t="s">
        <v>14</v>
      </c>
      <c r="B16" s="5"/>
      <c r="C16" s="5"/>
      <c r="D16" s="6"/>
      <c r="E16" s="6"/>
      <c r="F16" s="6"/>
      <c r="G16" s="6"/>
      <c r="H16" s="6"/>
      <c r="I16" s="7"/>
    </row>
    <row r="17" spans="1:9" ht="9.9499999999999993" customHeight="1" thickBot="1" x14ac:dyDescent="0.3">
      <c r="A17" s="8"/>
      <c r="B17" s="9"/>
      <c r="C17" s="9"/>
      <c r="D17" s="10"/>
      <c r="E17" s="10"/>
      <c r="F17" s="10"/>
      <c r="G17" s="10"/>
      <c r="H17" s="10"/>
      <c r="I17" s="11"/>
    </row>
    <row r="18" spans="1:9" ht="20.100000000000001" customHeight="1" thickBot="1" x14ac:dyDescent="0.3">
      <c r="A18" s="12"/>
      <c r="B18" s="12"/>
      <c r="C18" s="12"/>
      <c r="D18" s="13"/>
      <c r="E18" s="13"/>
      <c r="F18" s="13"/>
      <c r="G18" s="13"/>
      <c r="H18" s="13"/>
      <c r="I18" s="13"/>
    </row>
    <row r="19" spans="1:9" ht="27.95" customHeight="1" x14ac:dyDescent="0.35">
      <c r="A19" s="1" t="s">
        <v>15</v>
      </c>
      <c r="B19" s="2"/>
      <c r="C19" s="2"/>
      <c r="D19" s="2"/>
      <c r="E19" s="2"/>
      <c r="F19" s="2"/>
      <c r="G19" s="2"/>
      <c r="H19" s="2"/>
      <c r="I19" s="3"/>
    </row>
    <row r="20" spans="1:9" ht="27.95" customHeight="1" x14ac:dyDescent="0.25">
      <c r="A20" s="4" t="s">
        <v>16</v>
      </c>
      <c r="B20" s="5"/>
      <c r="C20" s="5"/>
      <c r="D20" s="14"/>
      <c r="E20" s="14"/>
      <c r="F20" s="14"/>
      <c r="G20" s="14"/>
      <c r="H20" s="14"/>
      <c r="I20" s="15"/>
    </row>
    <row r="21" spans="1:9" ht="27.95" customHeight="1" x14ac:dyDescent="0.25">
      <c r="A21" s="4" t="s">
        <v>17</v>
      </c>
      <c r="B21" s="5"/>
      <c r="C21" s="5"/>
      <c r="D21" s="14"/>
      <c r="E21" s="14"/>
      <c r="F21" s="14"/>
      <c r="G21" s="14"/>
      <c r="H21" s="14"/>
      <c r="I21" s="15"/>
    </row>
    <row r="22" spans="1:9" ht="27.95" customHeight="1" x14ac:dyDescent="0.25">
      <c r="A22" s="4" t="s">
        <v>18</v>
      </c>
      <c r="B22" s="5"/>
      <c r="C22" s="5"/>
      <c r="D22" s="14"/>
      <c r="E22" s="14"/>
      <c r="F22" s="14"/>
      <c r="G22" s="14"/>
      <c r="H22" s="14"/>
      <c r="I22" s="15"/>
    </row>
    <row r="23" spans="1:9" ht="27.95" customHeight="1" x14ac:dyDescent="0.25">
      <c r="A23" s="4" t="s">
        <v>19</v>
      </c>
      <c r="B23" s="5"/>
      <c r="C23" s="5"/>
      <c r="D23" s="14"/>
      <c r="E23" s="14"/>
      <c r="F23" s="14"/>
      <c r="G23" s="14"/>
      <c r="H23" s="14"/>
      <c r="I23" s="15"/>
    </row>
    <row r="24" spans="1:9" ht="27.95" customHeight="1" x14ac:dyDescent="0.25">
      <c r="A24" s="4" t="s">
        <v>20</v>
      </c>
      <c r="B24" s="5"/>
      <c r="C24" s="5"/>
      <c r="D24" s="14"/>
      <c r="E24" s="14"/>
      <c r="F24" s="14"/>
      <c r="G24" s="14"/>
      <c r="H24" s="14"/>
      <c r="I24" s="15"/>
    </row>
    <row r="25" spans="1:9" ht="27.95" customHeight="1" x14ac:dyDescent="0.25">
      <c r="A25" s="4" t="s">
        <v>21</v>
      </c>
      <c r="B25" s="5"/>
      <c r="C25" s="5"/>
      <c r="D25" s="14"/>
      <c r="E25" s="14"/>
      <c r="F25" s="14"/>
      <c r="G25" s="14"/>
      <c r="H25" s="14"/>
      <c r="I25" s="15"/>
    </row>
    <row r="26" spans="1:9" ht="27.95" customHeight="1" x14ac:dyDescent="0.25">
      <c r="A26" s="4" t="s">
        <v>22</v>
      </c>
      <c r="B26" s="5"/>
      <c r="C26" s="5"/>
      <c r="D26" s="14"/>
      <c r="E26" s="14"/>
      <c r="F26" s="14"/>
      <c r="G26" s="14"/>
      <c r="H26" s="14"/>
      <c r="I26" s="15"/>
    </row>
    <row r="27" spans="1:9" ht="27.95" customHeight="1" x14ac:dyDescent="0.25">
      <c r="A27" s="4" t="s">
        <v>23</v>
      </c>
      <c r="B27" s="5"/>
      <c r="C27" s="5"/>
      <c r="D27" s="14"/>
      <c r="E27" s="14"/>
      <c r="F27" s="14"/>
      <c r="G27" s="14"/>
      <c r="H27" s="14"/>
      <c r="I27" s="15"/>
    </row>
    <row r="28" spans="1:9" ht="27.95" customHeight="1" x14ac:dyDescent="0.25">
      <c r="A28" s="4" t="s">
        <v>24</v>
      </c>
      <c r="B28" s="5"/>
      <c r="C28" s="5"/>
      <c r="D28" s="14"/>
      <c r="E28" s="14"/>
      <c r="F28" s="14"/>
      <c r="G28" s="14"/>
      <c r="H28" s="14"/>
      <c r="I28" s="15"/>
    </row>
    <row r="29" spans="1:9" ht="27.95" customHeight="1" x14ac:dyDescent="0.25">
      <c r="A29" s="4" t="s">
        <v>25</v>
      </c>
      <c r="B29" s="5"/>
      <c r="C29" s="5"/>
      <c r="D29" s="14"/>
      <c r="E29" s="14"/>
      <c r="F29" s="14"/>
      <c r="G29" s="14"/>
      <c r="H29" s="14"/>
      <c r="I29" s="15"/>
    </row>
    <row r="30" spans="1:9" ht="27.95" customHeight="1" x14ac:dyDescent="0.25">
      <c r="A30" s="4" t="s">
        <v>26</v>
      </c>
      <c r="B30" s="5"/>
      <c r="C30" s="5"/>
      <c r="D30" s="14"/>
      <c r="E30" s="14"/>
      <c r="F30" s="14"/>
      <c r="G30" s="14"/>
      <c r="H30" s="14"/>
      <c r="I30" s="15"/>
    </row>
    <row r="31" spans="1:9" ht="27.95" customHeight="1" x14ac:dyDescent="0.25">
      <c r="A31" s="4" t="s">
        <v>27</v>
      </c>
      <c r="B31" s="5"/>
      <c r="C31" s="5"/>
      <c r="D31" s="14"/>
      <c r="E31" s="14"/>
      <c r="F31" s="14"/>
      <c r="G31" s="14"/>
      <c r="H31" s="14"/>
      <c r="I31" s="15"/>
    </row>
    <row r="32" spans="1:9" ht="27.95" customHeight="1" x14ac:dyDescent="0.25">
      <c r="A32" s="4" t="s">
        <v>28</v>
      </c>
      <c r="B32" s="5"/>
      <c r="C32" s="5"/>
      <c r="D32" s="14"/>
      <c r="E32" s="14"/>
      <c r="F32" s="14"/>
      <c r="G32" s="14"/>
      <c r="H32" s="14"/>
      <c r="I32" s="15"/>
    </row>
    <row r="33" spans="1:20" ht="27.95" customHeight="1" x14ac:dyDescent="0.25">
      <c r="A33" s="4" t="s">
        <v>29</v>
      </c>
      <c r="B33" s="5"/>
      <c r="C33" s="5"/>
      <c r="D33" s="14"/>
      <c r="E33" s="14"/>
      <c r="F33" s="14"/>
      <c r="G33" s="14"/>
      <c r="H33" s="14"/>
      <c r="I33" s="15"/>
    </row>
    <row r="34" spans="1:20" ht="27.95" customHeight="1" x14ac:dyDescent="0.25">
      <c r="A34" s="4" t="s">
        <v>30</v>
      </c>
      <c r="B34" s="5"/>
      <c r="C34" s="5"/>
      <c r="D34" s="14"/>
      <c r="E34" s="14"/>
      <c r="F34" s="14"/>
      <c r="G34" s="14"/>
      <c r="H34" s="14"/>
      <c r="I34" s="15"/>
    </row>
    <row r="35" spans="1:20" ht="27.95" customHeight="1" x14ac:dyDescent="0.25">
      <c r="A35" s="4" t="s">
        <v>31</v>
      </c>
      <c r="B35" s="5"/>
      <c r="C35" s="5"/>
      <c r="D35" s="14"/>
      <c r="E35" s="14"/>
      <c r="F35" s="14"/>
      <c r="G35" s="14"/>
      <c r="H35" s="14"/>
      <c r="I35" s="15"/>
    </row>
    <row r="36" spans="1:20" ht="27.95" customHeight="1" x14ac:dyDescent="0.25">
      <c r="A36" s="4" t="s">
        <v>32</v>
      </c>
      <c r="B36" s="5"/>
      <c r="C36" s="5"/>
      <c r="D36" s="14"/>
      <c r="E36" s="14"/>
      <c r="F36" s="14"/>
      <c r="G36" s="14"/>
      <c r="H36" s="14"/>
      <c r="I36" s="15"/>
    </row>
    <row r="37" spans="1:20" ht="27.95" customHeight="1" x14ac:dyDescent="0.25">
      <c r="A37" s="4" t="s">
        <v>33</v>
      </c>
      <c r="B37" s="5"/>
      <c r="C37" s="5"/>
      <c r="D37" s="14"/>
      <c r="E37" s="14"/>
      <c r="F37" s="14"/>
      <c r="G37" s="14"/>
      <c r="H37" s="14"/>
      <c r="I37" s="15"/>
    </row>
    <row r="38" spans="1:20" ht="9.9499999999999993" customHeight="1" thickBot="1" x14ac:dyDescent="0.25">
      <c r="A38" s="16"/>
      <c r="B38" s="17"/>
      <c r="C38" s="17"/>
      <c r="D38" s="17"/>
      <c r="E38" s="17"/>
      <c r="F38" s="17"/>
      <c r="G38" s="17"/>
      <c r="H38" s="17"/>
      <c r="I38" s="18"/>
    </row>
    <row r="39" spans="1:20" ht="20.100000000000001" customHeight="1" thickBo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20" ht="27.95" customHeight="1" x14ac:dyDescent="0.35">
      <c r="A40" s="19" t="s">
        <v>34</v>
      </c>
      <c r="B40" s="20"/>
      <c r="C40" s="20"/>
      <c r="D40" s="20"/>
      <c r="E40" s="20"/>
      <c r="F40" s="20"/>
      <c r="G40" s="20"/>
      <c r="H40" s="20"/>
      <c r="I40" s="21"/>
    </row>
    <row r="41" spans="1:20" ht="27.95" customHeight="1" x14ac:dyDescent="0.25">
      <c r="A41" s="4" t="s">
        <v>35</v>
      </c>
      <c r="B41" s="5"/>
      <c r="C41" s="22">
        <f>D3</f>
        <v>0</v>
      </c>
      <c r="D41" s="23" t="s">
        <v>36</v>
      </c>
      <c r="E41" s="23"/>
      <c r="F41" s="23"/>
      <c r="G41" s="23"/>
      <c r="H41" s="24">
        <f ca="1">TODAY()</f>
        <v>44294</v>
      </c>
      <c r="I41" s="7"/>
    </row>
    <row r="42" spans="1:20" ht="27.95" customHeight="1" x14ac:dyDescent="0.25">
      <c r="A42" s="4" t="s">
        <v>37</v>
      </c>
      <c r="B42" s="5"/>
      <c r="C42" s="25">
        <f>D8</f>
        <v>0</v>
      </c>
      <c r="D42" s="5" t="s">
        <v>38</v>
      </c>
      <c r="E42" s="5"/>
      <c r="F42" s="23"/>
      <c r="G42" s="23"/>
      <c r="H42" s="6">
        <f>D20</f>
        <v>0</v>
      </c>
      <c r="I42" s="7"/>
    </row>
    <row r="43" spans="1:20" ht="27.95" customHeight="1" x14ac:dyDescent="0.25">
      <c r="A43" s="4" t="s">
        <v>39</v>
      </c>
      <c r="B43" s="5"/>
      <c r="C43" s="26">
        <f>D9</f>
        <v>0</v>
      </c>
      <c r="D43" s="27" t="s">
        <v>40</v>
      </c>
      <c r="E43" s="27"/>
      <c r="F43" s="27"/>
      <c r="G43" s="27"/>
      <c r="H43" s="28">
        <f>D23</f>
        <v>0</v>
      </c>
      <c r="I43" s="7"/>
    </row>
    <row r="44" spans="1:20" ht="9.9499999999999993" customHeight="1" thickBot="1" x14ac:dyDescent="0.3">
      <c r="A44" s="29"/>
      <c r="B44" s="30"/>
      <c r="C44" s="30"/>
      <c r="D44" s="30"/>
      <c r="E44" s="30"/>
      <c r="F44" s="30"/>
      <c r="G44" s="30"/>
      <c r="H44" s="30"/>
      <c r="I44" s="31"/>
    </row>
    <row r="45" spans="1:20" ht="24.95" customHeight="1" thickBot="1" x14ac:dyDescent="0.3">
      <c r="A45" s="32"/>
      <c r="B45" s="32"/>
      <c r="C45" s="32"/>
      <c r="D45" s="32"/>
      <c r="E45" s="32"/>
      <c r="F45" s="32"/>
      <c r="G45" s="32"/>
      <c r="H45" s="32"/>
      <c r="I45" s="32"/>
    </row>
    <row r="46" spans="1:20" s="112" customFormat="1" ht="50.1" customHeight="1" thickBot="1" x14ac:dyDescent="0.4">
      <c r="A46" s="33" t="s">
        <v>41</v>
      </c>
      <c r="B46" s="34"/>
      <c r="C46" s="35"/>
      <c r="D46" s="36" t="s">
        <v>42</v>
      </c>
      <c r="E46" s="37" t="s">
        <v>43</v>
      </c>
      <c r="F46" s="38"/>
      <c r="G46" s="38"/>
      <c r="H46" s="38"/>
      <c r="I46" s="39"/>
      <c r="K46" s="111"/>
      <c r="L46" s="111"/>
      <c r="M46" s="111"/>
      <c r="N46" s="111"/>
      <c r="O46" s="113"/>
      <c r="P46" s="113"/>
      <c r="Q46" s="113"/>
      <c r="R46" s="113"/>
      <c r="S46" s="113"/>
      <c r="T46" s="113"/>
    </row>
    <row r="47" spans="1:20" ht="39.950000000000003" customHeight="1" thickBot="1" x14ac:dyDescent="0.25">
      <c r="A47" s="40">
        <v>1</v>
      </c>
      <c r="B47" s="41" t="s">
        <v>44</v>
      </c>
      <c r="C47" s="42"/>
      <c r="D47" s="43"/>
      <c r="E47" s="44" t="str">
        <f>IF(D47=L47, "What hours?"," ")</f>
        <v xml:space="preserve"> </v>
      </c>
      <c r="F47" s="45"/>
      <c r="G47" s="45"/>
      <c r="H47" s="45"/>
      <c r="I47" s="46"/>
      <c r="K47" s="111" t="s">
        <v>85</v>
      </c>
      <c r="L47" s="111" t="s">
        <v>83</v>
      </c>
    </row>
    <row r="48" spans="1:20" ht="39.950000000000003" customHeight="1" thickBot="1" x14ac:dyDescent="0.25">
      <c r="A48" s="47">
        <f>A47+1</f>
        <v>2</v>
      </c>
      <c r="B48" s="48" t="s">
        <v>45</v>
      </c>
      <c r="C48" s="49"/>
      <c r="D48" s="50"/>
      <c r="E48" s="48" t="s">
        <v>46</v>
      </c>
      <c r="F48" s="51"/>
      <c r="G48" s="51"/>
      <c r="H48" s="51"/>
      <c r="I48" s="49"/>
      <c r="K48" s="111" t="s">
        <v>86</v>
      </c>
      <c r="L48" s="111" t="s">
        <v>87</v>
      </c>
      <c r="M48" s="111" t="s">
        <v>88</v>
      </c>
      <c r="N48" s="111" t="s">
        <v>89</v>
      </c>
      <c r="O48" s="111" t="s">
        <v>90</v>
      </c>
    </row>
    <row r="49" spans="1:19" ht="39.950000000000003" customHeight="1" thickBot="1" x14ac:dyDescent="0.3">
      <c r="A49" s="47">
        <f t="shared" ref="A49:A88" si="0">A48+1</f>
        <v>3</v>
      </c>
      <c r="B49" s="41" t="s">
        <v>47</v>
      </c>
      <c r="C49" s="42"/>
      <c r="D49" s="52"/>
      <c r="E49" s="41" t="str">
        <f>IF(D49=L49,"If not adjacent - how far away?
(in feet)","")</f>
        <v/>
      </c>
      <c r="F49" s="53"/>
      <c r="G49" s="53"/>
      <c r="H49" s="54"/>
      <c r="I49" s="55"/>
      <c r="K49" s="111" t="s">
        <v>85</v>
      </c>
      <c r="L49" s="111" t="s">
        <v>83</v>
      </c>
      <c r="M49" s="111" t="s">
        <v>91</v>
      </c>
    </row>
    <row r="50" spans="1:19" ht="39.950000000000003" customHeight="1" thickBot="1" x14ac:dyDescent="0.3">
      <c r="A50" s="47">
        <f t="shared" si="0"/>
        <v>4</v>
      </c>
      <c r="B50" s="41" t="s">
        <v>48</v>
      </c>
      <c r="C50" s="42"/>
      <c r="D50" s="52"/>
      <c r="E50" s="41" t="str">
        <f>IF(D50&gt;0,"Sufficient aisle size to turn corners?","")</f>
        <v/>
      </c>
      <c r="F50" s="53"/>
      <c r="G50" s="53"/>
      <c r="H50" s="54"/>
      <c r="I50" s="56"/>
      <c r="K50" s="111" t="s">
        <v>85</v>
      </c>
      <c r="L50" s="111" t="s">
        <v>83</v>
      </c>
      <c r="M50" s="111" t="s">
        <v>91</v>
      </c>
    </row>
    <row r="51" spans="1:19" ht="39.950000000000003" customHeight="1" thickBot="1" x14ac:dyDescent="0.25">
      <c r="A51" s="47">
        <f t="shared" si="0"/>
        <v>5</v>
      </c>
      <c r="B51" s="41" t="s">
        <v>49</v>
      </c>
      <c r="C51" s="42"/>
      <c r="D51" s="57"/>
      <c r="E51" s="58"/>
      <c r="F51" s="58"/>
      <c r="G51" s="58"/>
      <c r="H51" s="58"/>
      <c r="I51" s="59"/>
    </row>
    <row r="52" spans="1:19" ht="39.950000000000003" customHeight="1" thickBot="1" x14ac:dyDescent="0.25">
      <c r="A52" s="47">
        <f t="shared" si="0"/>
        <v>6</v>
      </c>
      <c r="B52" s="41" t="s">
        <v>50</v>
      </c>
      <c r="C52" s="42"/>
      <c r="D52" s="52"/>
      <c r="E52" s="41" t="str">
        <f>IF(D52=L52,"Is material protected from the weather?","")</f>
        <v/>
      </c>
      <c r="F52" s="53"/>
      <c r="G52" s="53"/>
      <c r="H52" s="53"/>
      <c r="I52" s="56"/>
      <c r="K52" s="111" t="s">
        <v>85</v>
      </c>
      <c r="L52" s="111" t="s">
        <v>83</v>
      </c>
      <c r="M52" s="111" t="s">
        <v>91</v>
      </c>
    </row>
    <row r="53" spans="1:19" ht="39.950000000000003" customHeight="1" thickBot="1" x14ac:dyDescent="0.25">
      <c r="A53" s="47">
        <f t="shared" si="0"/>
        <v>7</v>
      </c>
      <c r="B53" s="41" t="s">
        <v>51</v>
      </c>
      <c r="C53" s="42"/>
      <c r="D53" s="52"/>
      <c r="E53" s="60"/>
      <c r="F53" s="61"/>
      <c r="G53" s="61"/>
      <c r="H53" s="61"/>
      <c r="I53" s="62"/>
      <c r="K53" s="111" t="s">
        <v>85</v>
      </c>
      <c r="L53" s="111" t="s">
        <v>83</v>
      </c>
      <c r="M53" s="111" t="s">
        <v>91</v>
      </c>
    </row>
    <row r="54" spans="1:19" ht="39.950000000000003" customHeight="1" thickBot="1" x14ac:dyDescent="0.25">
      <c r="A54" s="47">
        <f t="shared" si="0"/>
        <v>8</v>
      </c>
      <c r="B54" s="41" t="s">
        <v>52</v>
      </c>
      <c r="C54" s="42"/>
      <c r="D54" s="43"/>
      <c r="E54" s="41" t="s">
        <v>53</v>
      </c>
      <c r="F54" s="53"/>
      <c r="G54" s="53"/>
      <c r="H54" s="53"/>
      <c r="I54" s="55"/>
      <c r="K54" s="111" t="s">
        <v>92</v>
      </c>
      <c r="L54" s="111" t="s">
        <v>93</v>
      </c>
      <c r="M54" s="111" t="s">
        <v>94</v>
      </c>
    </row>
    <row r="55" spans="1:19" ht="39.950000000000003" customHeight="1" thickBot="1" x14ac:dyDescent="0.25">
      <c r="A55" s="47">
        <f t="shared" si="0"/>
        <v>9</v>
      </c>
      <c r="B55" s="41" t="s">
        <v>54</v>
      </c>
      <c r="C55" s="42"/>
      <c r="D55" s="52"/>
      <c r="E55" s="60"/>
      <c r="F55" s="61"/>
      <c r="G55" s="61"/>
      <c r="H55" s="61"/>
      <c r="I55" s="62"/>
      <c r="K55" s="111" t="s">
        <v>85</v>
      </c>
      <c r="L55" s="111" t="s">
        <v>83</v>
      </c>
      <c r="M55" s="111" t="s">
        <v>91</v>
      </c>
    </row>
    <row r="56" spans="1:19" ht="39.950000000000003" customHeight="1" thickBot="1" x14ac:dyDescent="0.25">
      <c r="A56" s="47">
        <f t="shared" si="0"/>
        <v>10</v>
      </c>
      <c r="B56" s="41" t="s">
        <v>55</v>
      </c>
      <c r="C56" s="42"/>
      <c r="D56" s="52"/>
      <c r="E56" s="60"/>
      <c r="F56" s="61"/>
      <c r="G56" s="61"/>
      <c r="H56" s="61"/>
      <c r="I56" s="62"/>
      <c r="K56" s="111" t="s">
        <v>85</v>
      </c>
      <c r="L56" s="111" t="s">
        <v>83</v>
      </c>
      <c r="M56" s="111" t="s">
        <v>91</v>
      </c>
    </row>
    <row r="57" spans="1:19" ht="39.950000000000003" customHeight="1" thickBot="1" x14ac:dyDescent="0.25">
      <c r="A57" s="47">
        <f t="shared" si="0"/>
        <v>11</v>
      </c>
      <c r="B57" s="41" t="s">
        <v>56</v>
      </c>
      <c r="C57" s="42"/>
      <c r="D57" s="43"/>
      <c r="E57" s="41" t="str">
        <f>IF(D57=R57,"","Enter time frame:")</f>
        <v>Enter time frame:</v>
      </c>
      <c r="F57" s="53"/>
      <c r="G57" s="53"/>
      <c r="H57" s="53"/>
      <c r="I57" s="55"/>
      <c r="K57" s="111" t="s">
        <v>95</v>
      </c>
      <c r="L57" s="111" t="s">
        <v>96</v>
      </c>
      <c r="M57" s="111" t="s">
        <v>97</v>
      </c>
      <c r="N57" s="111" t="s">
        <v>98</v>
      </c>
      <c r="O57" s="111" t="s">
        <v>99</v>
      </c>
      <c r="P57" s="111" t="s">
        <v>100</v>
      </c>
      <c r="Q57" s="111" t="s">
        <v>101</v>
      </c>
      <c r="R57" s="111" t="s">
        <v>102</v>
      </c>
      <c r="S57" s="111" t="s">
        <v>94</v>
      </c>
    </row>
    <row r="58" spans="1:19" ht="39.950000000000003" customHeight="1" thickBot="1" x14ac:dyDescent="0.25">
      <c r="A58" s="47">
        <f t="shared" si="0"/>
        <v>12</v>
      </c>
      <c r="B58" s="41" t="s">
        <v>57</v>
      </c>
      <c r="C58" s="42"/>
      <c r="D58" s="52"/>
      <c r="E58" s="41" t="str">
        <f>IF(D58=K58,"Enter door dimensions:","")</f>
        <v/>
      </c>
      <c r="F58" s="53"/>
      <c r="G58" s="53"/>
      <c r="H58" s="53"/>
      <c r="I58" s="63"/>
      <c r="K58" s="111" t="s">
        <v>85</v>
      </c>
      <c r="L58" s="111" t="s">
        <v>83</v>
      </c>
      <c r="M58" s="111" t="s">
        <v>91</v>
      </c>
    </row>
    <row r="59" spans="1:19" ht="39.950000000000003" customHeight="1" thickBot="1" x14ac:dyDescent="0.25">
      <c r="A59" s="47">
        <f t="shared" si="0"/>
        <v>13</v>
      </c>
      <c r="B59" s="41" t="s">
        <v>58</v>
      </c>
      <c r="C59" s="42"/>
      <c r="D59" s="52"/>
      <c r="E59" s="41" t="str">
        <f>IF(D59=K59,"Please provide details and photos","")</f>
        <v/>
      </c>
      <c r="F59" s="53"/>
      <c r="G59" s="53"/>
      <c r="H59" s="53"/>
      <c r="I59" s="63"/>
      <c r="K59" s="111" t="s">
        <v>85</v>
      </c>
      <c r="L59" s="111" t="s">
        <v>83</v>
      </c>
      <c r="M59" s="111" t="s">
        <v>91</v>
      </c>
    </row>
    <row r="60" spans="1:19" ht="39.950000000000003" customHeight="1" thickBot="1" x14ac:dyDescent="0.25">
      <c r="A60" s="47">
        <f t="shared" si="0"/>
        <v>14</v>
      </c>
      <c r="B60" s="41" t="s">
        <v>59</v>
      </c>
      <c r="C60" s="42"/>
      <c r="D60" s="52"/>
      <c r="E60" s="41" t="str">
        <f>IF(D60=K60,"What type?"," ")</f>
        <v xml:space="preserve"> </v>
      </c>
      <c r="F60" s="53"/>
      <c r="G60" s="53"/>
      <c r="H60" s="61"/>
      <c r="I60" s="62"/>
      <c r="K60" s="111" t="s">
        <v>85</v>
      </c>
      <c r="L60" s="111" t="s">
        <v>83</v>
      </c>
    </row>
    <row r="61" spans="1:19" ht="39.950000000000003" customHeight="1" thickBot="1" x14ac:dyDescent="0.25">
      <c r="A61" s="47">
        <f t="shared" si="0"/>
        <v>15</v>
      </c>
      <c r="B61" s="41" t="s">
        <v>60</v>
      </c>
      <c r="C61" s="42"/>
      <c r="D61" s="52"/>
      <c r="E61" s="41" t="str">
        <f>IF(D61=K61,"What type?"," ")</f>
        <v xml:space="preserve"> </v>
      </c>
      <c r="F61" s="53"/>
      <c r="G61" s="53"/>
      <c r="H61" s="61"/>
      <c r="I61" s="62"/>
      <c r="K61" s="111" t="s">
        <v>85</v>
      </c>
      <c r="L61" s="111" t="s">
        <v>83</v>
      </c>
    </row>
    <row r="62" spans="1:19" ht="39.950000000000003" customHeight="1" thickBot="1" x14ac:dyDescent="0.25">
      <c r="A62" s="47">
        <f t="shared" si="0"/>
        <v>16</v>
      </c>
      <c r="B62" s="41" t="s">
        <v>61</v>
      </c>
      <c r="C62" s="42"/>
      <c r="D62" s="52"/>
      <c r="E62" s="41" t="str">
        <f>IF(D62=K62,"What type?"," ")</f>
        <v xml:space="preserve"> </v>
      </c>
      <c r="F62" s="53"/>
      <c r="G62" s="53"/>
      <c r="H62" s="61"/>
      <c r="I62" s="62"/>
      <c r="K62" s="111" t="s">
        <v>85</v>
      </c>
      <c r="L62" s="111" t="s">
        <v>83</v>
      </c>
    </row>
    <row r="63" spans="1:19" ht="39.950000000000003" customHeight="1" thickBot="1" x14ac:dyDescent="0.25">
      <c r="A63" s="47">
        <f t="shared" si="0"/>
        <v>17</v>
      </c>
      <c r="B63" s="41" t="s">
        <v>62</v>
      </c>
      <c r="C63" s="42"/>
      <c r="D63" s="52"/>
      <c r="E63" s="41"/>
      <c r="F63" s="53"/>
      <c r="G63" s="53"/>
      <c r="H63" s="61"/>
      <c r="I63" s="62"/>
      <c r="K63" s="111">
        <f>D3</f>
        <v>0</v>
      </c>
      <c r="L63" s="111" t="s">
        <v>103</v>
      </c>
    </row>
    <row r="64" spans="1:19" ht="39.950000000000003" customHeight="1" thickBot="1" x14ac:dyDescent="0.25">
      <c r="A64" s="47">
        <f t="shared" si="0"/>
        <v>18</v>
      </c>
      <c r="B64" s="41" t="s">
        <v>63</v>
      </c>
      <c r="C64" s="42"/>
      <c r="D64" s="52"/>
      <c r="E64" s="64" t="str">
        <f>IF(D64=L64,"Who is responsible?","")</f>
        <v/>
      </c>
      <c r="F64" s="53"/>
      <c r="G64" s="53"/>
      <c r="H64" s="65"/>
      <c r="I64" s="62"/>
      <c r="K64" s="111">
        <f>D3</f>
        <v>0</v>
      </c>
      <c r="L64" s="111" t="s">
        <v>103</v>
      </c>
    </row>
    <row r="65" spans="1:20" ht="39.950000000000003" customHeight="1" thickBot="1" x14ac:dyDescent="0.25">
      <c r="A65" s="47">
        <f>A64+1</f>
        <v>19</v>
      </c>
      <c r="B65" s="41" t="s">
        <v>64</v>
      </c>
      <c r="C65" s="42"/>
      <c r="D65" s="43"/>
      <c r="E65" s="41" t="s">
        <v>65</v>
      </c>
      <c r="F65" s="53"/>
      <c r="G65" s="53"/>
      <c r="H65" s="66"/>
      <c r="I65" s="42"/>
      <c r="K65" s="111" t="s">
        <v>104</v>
      </c>
      <c r="L65" s="111" t="s">
        <v>105</v>
      </c>
      <c r="M65" s="111" t="s">
        <v>106</v>
      </c>
      <c r="N65" s="111" t="s">
        <v>107</v>
      </c>
    </row>
    <row r="66" spans="1:20" ht="39.950000000000003" customHeight="1" thickBot="1" x14ac:dyDescent="0.25">
      <c r="A66" s="47">
        <f>A65+1</f>
        <v>20</v>
      </c>
      <c r="B66" s="41" t="s">
        <v>66</v>
      </c>
      <c r="C66" s="42"/>
      <c r="D66" s="43"/>
      <c r="E66" s="41" t="s">
        <v>65</v>
      </c>
      <c r="F66" s="53"/>
      <c r="G66" s="53"/>
      <c r="H66" s="66"/>
      <c r="I66" s="42"/>
      <c r="K66" s="111" t="s">
        <v>104</v>
      </c>
      <c r="L66" s="111" t="s">
        <v>105</v>
      </c>
      <c r="M66" s="111" t="s">
        <v>106</v>
      </c>
      <c r="N66" s="111" t="s">
        <v>107</v>
      </c>
    </row>
    <row r="67" spans="1:20" s="112" customFormat="1" ht="50.1" customHeight="1" thickBot="1" x14ac:dyDescent="0.4">
      <c r="A67" s="33" t="s">
        <v>41</v>
      </c>
      <c r="B67" s="34"/>
      <c r="C67" s="35"/>
      <c r="D67" s="67" t="s">
        <v>42</v>
      </c>
      <c r="E67" s="37" t="s">
        <v>43</v>
      </c>
      <c r="F67" s="38"/>
      <c r="G67" s="38"/>
      <c r="H67" s="38"/>
      <c r="I67" s="39"/>
      <c r="K67" s="111"/>
      <c r="L67" s="111"/>
      <c r="M67" s="111"/>
      <c r="N67" s="111"/>
      <c r="O67" s="113"/>
      <c r="P67" s="113"/>
      <c r="Q67" s="113"/>
      <c r="R67" s="113"/>
      <c r="S67" s="113"/>
      <c r="T67" s="113"/>
    </row>
    <row r="68" spans="1:20" ht="39.950000000000003" customHeight="1" thickBot="1" x14ac:dyDescent="0.25">
      <c r="A68" s="47">
        <f>A66+1</f>
        <v>21</v>
      </c>
      <c r="B68" s="41" t="s">
        <v>67</v>
      </c>
      <c r="C68" s="42"/>
      <c r="D68" s="43"/>
      <c r="E68" s="64"/>
      <c r="F68" s="66"/>
      <c r="G68" s="66"/>
      <c r="H68" s="66"/>
      <c r="I68" s="68"/>
      <c r="K68" s="111" t="s">
        <v>85</v>
      </c>
      <c r="L68" s="111" t="s">
        <v>83</v>
      </c>
    </row>
    <row r="69" spans="1:20" ht="39.950000000000003" customHeight="1" thickBot="1" x14ac:dyDescent="0.25">
      <c r="A69" s="47">
        <f t="shared" si="0"/>
        <v>22</v>
      </c>
      <c r="B69" s="41" t="s">
        <v>68</v>
      </c>
      <c r="C69" s="42"/>
      <c r="D69" s="43"/>
      <c r="E69" s="64"/>
      <c r="F69" s="66"/>
      <c r="G69" s="66"/>
      <c r="H69" s="66"/>
      <c r="I69" s="68"/>
      <c r="K69" s="111" t="s">
        <v>85</v>
      </c>
      <c r="L69" s="111" t="s">
        <v>83</v>
      </c>
    </row>
    <row r="70" spans="1:20" ht="39.950000000000003" customHeight="1" thickBot="1" x14ac:dyDescent="0.25">
      <c r="A70" s="47">
        <f t="shared" si="0"/>
        <v>23</v>
      </c>
      <c r="B70" s="41" t="s">
        <v>69</v>
      </c>
      <c r="C70" s="42"/>
      <c r="D70" s="43"/>
      <c r="E70" s="64"/>
      <c r="F70" s="66"/>
      <c r="G70" s="66"/>
      <c r="H70" s="66"/>
      <c r="I70" s="68"/>
      <c r="K70" s="111" t="s">
        <v>85</v>
      </c>
      <c r="L70" s="111" t="s">
        <v>83</v>
      </c>
      <c r="M70" s="111" t="s">
        <v>91</v>
      </c>
    </row>
    <row r="71" spans="1:20" ht="39.950000000000003" customHeight="1" thickBot="1" x14ac:dyDescent="0.25">
      <c r="A71" s="47">
        <f t="shared" si="0"/>
        <v>24</v>
      </c>
      <c r="B71" s="41" t="s">
        <v>70</v>
      </c>
      <c r="C71" s="42"/>
      <c r="D71" s="43"/>
      <c r="E71" s="64"/>
      <c r="F71" s="66"/>
      <c r="G71" s="66"/>
      <c r="H71" s="66"/>
      <c r="I71" s="68"/>
      <c r="K71" s="111" t="s">
        <v>85</v>
      </c>
      <c r="L71" s="111" t="s">
        <v>83</v>
      </c>
      <c r="M71" s="111" t="s">
        <v>91</v>
      </c>
    </row>
    <row r="72" spans="1:20" ht="39.950000000000003" customHeight="1" thickBot="1" x14ac:dyDescent="0.25">
      <c r="A72" s="47">
        <f t="shared" si="0"/>
        <v>25</v>
      </c>
      <c r="B72" s="41" t="s">
        <v>71</v>
      </c>
      <c r="C72" s="42"/>
      <c r="D72" s="43"/>
      <c r="E72" s="64"/>
      <c r="F72" s="66"/>
      <c r="G72" s="66"/>
      <c r="H72" s="66"/>
      <c r="I72" s="68"/>
      <c r="K72" s="111" t="s">
        <v>85</v>
      </c>
      <c r="L72" s="111" t="s">
        <v>83</v>
      </c>
      <c r="M72" s="111" t="s">
        <v>91</v>
      </c>
    </row>
    <row r="73" spans="1:20" ht="39.950000000000003" customHeight="1" thickBot="1" x14ac:dyDescent="0.25">
      <c r="A73" s="47">
        <f t="shared" si="0"/>
        <v>26</v>
      </c>
      <c r="B73" s="41" t="s">
        <v>72</v>
      </c>
      <c r="C73" s="42"/>
      <c r="D73" s="43"/>
      <c r="E73" s="64"/>
      <c r="F73" s="66"/>
      <c r="G73" s="66"/>
      <c r="H73" s="66"/>
      <c r="I73" s="68"/>
      <c r="K73" s="111" t="s">
        <v>108</v>
      </c>
      <c r="L73" s="111" t="s">
        <v>109</v>
      </c>
      <c r="M73" s="111" t="s">
        <v>110</v>
      </c>
      <c r="N73" s="111" t="s">
        <v>111</v>
      </c>
      <c r="O73" s="111" t="s">
        <v>94</v>
      </c>
    </row>
    <row r="74" spans="1:20" ht="39.950000000000003" customHeight="1" thickBot="1" x14ac:dyDescent="0.25">
      <c r="A74" s="47">
        <f t="shared" si="0"/>
        <v>27</v>
      </c>
      <c r="B74" s="41" t="s">
        <v>73</v>
      </c>
      <c r="C74" s="42"/>
      <c r="D74" s="43"/>
      <c r="E74" s="64"/>
      <c r="F74" s="66"/>
      <c r="G74" s="66"/>
      <c r="H74" s="66"/>
      <c r="I74" s="68"/>
      <c r="K74" s="111" t="s">
        <v>85</v>
      </c>
      <c r="L74" s="111" t="s">
        <v>83</v>
      </c>
      <c r="M74" s="111" t="s">
        <v>91</v>
      </c>
    </row>
    <row r="75" spans="1:20" ht="39.950000000000003" customHeight="1" thickBot="1" x14ac:dyDescent="0.25">
      <c r="A75" s="47">
        <f t="shared" si="0"/>
        <v>28</v>
      </c>
      <c r="B75" s="41" t="s">
        <v>74</v>
      </c>
      <c r="C75" s="42"/>
      <c r="D75" s="43"/>
      <c r="E75" s="64"/>
      <c r="F75" s="66"/>
      <c r="G75" s="66"/>
      <c r="H75" s="66"/>
      <c r="I75" s="68"/>
      <c r="K75" s="111" t="s">
        <v>85</v>
      </c>
      <c r="L75" s="111" t="s">
        <v>83</v>
      </c>
      <c r="M75" s="111" t="s">
        <v>91</v>
      </c>
    </row>
    <row r="76" spans="1:20" ht="39.950000000000003" customHeight="1" thickBot="1" x14ac:dyDescent="0.25">
      <c r="A76" s="47">
        <f t="shared" si="0"/>
        <v>29</v>
      </c>
      <c r="B76" s="41" t="s">
        <v>75</v>
      </c>
      <c r="C76" s="42"/>
      <c r="D76" s="43"/>
      <c r="E76" s="64"/>
      <c r="F76" s="66"/>
      <c r="G76" s="66"/>
      <c r="H76" s="66"/>
      <c r="I76" s="68"/>
      <c r="K76" s="111">
        <f>D17</f>
        <v>0</v>
      </c>
      <c r="L76" s="111" t="s">
        <v>103</v>
      </c>
    </row>
    <row r="77" spans="1:20" ht="30" customHeight="1" x14ac:dyDescent="0.2">
      <c r="A77" s="69">
        <f t="shared" si="0"/>
        <v>30</v>
      </c>
      <c r="B77" s="70" t="s">
        <v>76</v>
      </c>
      <c r="C77" s="71"/>
      <c r="D77" s="72"/>
      <c r="E77" s="73"/>
      <c r="F77" s="74"/>
      <c r="G77" s="74"/>
      <c r="H77" s="75"/>
      <c r="I77" s="76"/>
    </row>
    <row r="78" spans="1:20" ht="30" customHeight="1" x14ac:dyDescent="0.2">
      <c r="A78" s="77"/>
      <c r="B78" s="78"/>
      <c r="C78" s="79"/>
      <c r="D78" s="80"/>
      <c r="E78" s="81"/>
      <c r="F78" s="82"/>
      <c r="G78" s="82"/>
      <c r="H78" s="83"/>
      <c r="I78" s="84"/>
    </row>
    <row r="79" spans="1:20" ht="30" customHeight="1" x14ac:dyDescent="0.2">
      <c r="A79" s="77"/>
      <c r="B79" s="78"/>
      <c r="C79" s="79"/>
      <c r="D79" s="80"/>
      <c r="E79" s="81"/>
      <c r="F79" s="82"/>
      <c r="G79" s="82"/>
      <c r="H79" s="83"/>
      <c r="I79" s="84"/>
    </row>
    <row r="80" spans="1:20" ht="30" customHeight="1" x14ac:dyDescent="0.2">
      <c r="A80" s="77"/>
      <c r="B80" s="78"/>
      <c r="C80" s="79"/>
      <c r="D80" s="80"/>
      <c r="E80" s="81"/>
      <c r="F80" s="82"/>
      <c r="G80" s="82"/>
      <c r="H80" s="83"/>
      <c r="I80" s="84"/>
    </row>
    <row r="81" spans="1:20" ht="30" customHeight="1" thickBot="1" x14ac:dyDescent="0.25">
      <c r="A81" s="85"/>
      <c r="B81" s="86"/>
      <c r="C81" s="87"/>
      <c r="D81" s="88"/>
      <c r="E81" s="89"/>
      <c r="F81" s="90"/>
      <c r="G81" s="90"/>
      <c r="H81" s="91"/>
      <c r="I81" s="92"/>
    </row>
    <row r="82" spans="1:20" ht="39.950000000000003" customHeight="1" thickBot="1" x14ac:dyDescent="0.25">
      <c r="A82" s="47">
        <f>A77+1</f>
        <v>31</v>
      </c>
      <c r="B82" s="41" t="s">
        <v>77</v>
      </c>
      <c r="C82" s="42"/>
      <c r="D82" s="43"/>
      <c r="E82" s="41" t="str">
        <f>IF(D82=K82,N82,IF(D82=L82,O82,IF(D82=M82,P82,"")))</f>
        <v/>
      </c>
      <c r="F82" s="93"/>
      <c r="G82" s="93"/>
      <c r="H82" s="58"/>
      <c r="I82" s="59"/>
      <c r="K82" s="111" t="s">
        <v>112</v>
      </c>
      <c r="L82" s="111" t="s">
        <v>113</v>
      </c>
      <c r="M82" s="111" t="s">
        <v>94</v>
      </c>
      <c r="N82" s="111" t="s">
        <v>114</v>
      </c>
      <c r="O82" s="111" t="str">
        <f>D3&amp;Q82</f>
        <v xml:space="preserve"> loads the remaining trays</v>
      </c>
      <c r="P82" s="111" t="s">
        <v>115</v>
      </c>
      <c r="Q82" s="111" t="s">
        <v>116</v>
      </c>
    </row>
    <row r="83" spans="1:20" ht="39.950000000000003" customHeight="1" thickBot="1" x14ac:dyDescent="0.25">
      <c r="A83" s="47">
        <f t="shared" si="0"/>
        <v>32</v>
      </c>
      <c r="B83" s="41" t="s">
        <v>78</v>
      </c>
      <c r="C83" s="42"/>
      <c r="D83" s="43"/>
      <c r="E83" s="41" t="str">
        <f>IF(D83=K83,M83," ")</f>
        <v xml:space="preserve"> </v>
      </c>
      <c r="F83" s="93"/>
      <c r="G83" s="93"/>
      <c r="H83" s="58"/>
      <c r="I83" s="59"/>
      <c r="K83" s="111" t="s">
        <v>85</v>
      </c>
      <c r="L83" s="111" t="s">
        <v>83</v>
      </c>
      <c r="M83" s="111" t="s">
        <v>115</v>
      </c>
    </row>
    <row r="84" spans="1:20" ht="39.950000000000003" customHeight="1" thickBot="1" x14ac:dyDescent="0.25">
      <c r="A84" s="47">
        <f t="shared" si="0"/>
        <v>33</v>
      </c>
      <c r="B84" s="41" t="s">
        <v>79</v>
      </c>
      <c r="C84" s="42"/>
      <c r="D84" s="43"/>
      <c r="E84" s="41" t="str">
        <f>IF(D84=K84,M84," ")</f>
        <v xml:space="preserve"> </v>
      </c>
      <c r="F84" s="93"/>
      <c r="G84" s="93"/>
      <c r="H84" s="58"/>
      <c r="I84" s="59"/>
      <c r="K84" s="111" t="s">
        <v>85</v>
      </c>
      <c r="L84" s="111" t="s">
        <v>83</v>
      </c>
      <c r="M84" s="111" t="s">
        <v>115</v>
      </c>
    </row>
    <row r="85" spans="1:20" ht="39.950000000000003" customHeight="1" thickBot="1" x14ac:dyDescent="0.25">
      <c r="A85" s="47">
        <f t="shared" si="0"/>
        <v>34</v>
      </c>
      <c r="B85" s="41" t="s">
        <v>80</v>
      </c>
      <c r="C85" s="42"/>
      <c r="D85" s="43"/>
      <c r="E85" s="41" t="str">
        <f>IF(D85=K85,M85," ")</f>
        <v xml:space="preserve"> </v>
      </c>
      <c r="F85" s="93"/>
      <c r="G85" s="93"/>
      <c r="H85" s="58"/>
      <c r="I85" s="59"/>
      <c r="K85" s="111" t="s">
        <v>85</v>
      </c>
      <c r="L85" s="111" t="s">
        <v>83</v>
      </c>
      <c r="M85" s="111" t="s">
        <v>115</v>
      </c>
    </row>
    <row r="86" spans="1:20" ht="39.950000000000003" customHeight="1" thickBot="1" x14ac:dyDescent="0.25">
      <c r="A86" s="47">
        <f t="shared" si="0"/>
        <v>35</v>
      </c>
      <c r="B86" s="41" t="s">
        <v>81</v>
      </c>
      <c r="C86" s="42"/>
      <c r="D86" s="43"/>
      <c r="E86" s="41" t="str">
        <f>IF(D86=K86,M86," ")</f>
        <v xml:space="preserve"> </v>
      </c>
      <c r="F86" s="93"/>
      <c r="G86" s="93"/>
      <c r="H86" s="58"/>
      <c r="I86" s="59"/>
      <c r="K86" s="111" t="s">
        <v>85</v>
      </c>
      <c r="L86" s="111" t="s">
        <v>83</v>
      </c>
      <c r="M86" s="111" t="s">
        <v>115</v>
      </c>
    </row>
    <row r="87" spans="1:20" ht="39.950000000000003" customHeight="1" thickBot="1" x14ac:dyDescent="0.25">
      <c r="A87" s="47">
        <f t="shared" si="0"/>
        <v>36</v>
      </c>
      <c r="B87" s="41" t="s">
        <v>82</v>
      </c>
      <c r="C87" s="42"/>
      <c r="D87" s="43" t="s">
        <v>83</v>
      </c>
      <c r="E87" s="41" t="str">
        <f>IF(D87=K87,M87," ")</f>
        <v xml:space="preserve"> </v>
      </c>
      <c r="F87" s="93"/>
      <c r="G87" s="93"/>
      <c r="H87" s="93"/>
      <c r="I87" s="94"/>
      <c r="K87" s="111" t="s">
        <v>85</v>
      </c>
      <c r="L87" s="111" t="s">
        <v>83</v>
      </c>
      <c r="M87" s="111" t="s">
        <v>117</v>
      </c>
      <c r="N87" s="111" t="s">
        <v>118</v>
      </c>
      <c r="O87" s="111" t="s">
        <v>119</v>
      </c>
      <c r="P87" s="111" t="s">
        <v>120</v>
      </c>
      <c r="Q87" s="111" t="s">
        <v>121</v>
      </c>
      <c r="R87" s="111" t="s">
        <v>122</v>
      </c>
      <c r="S87" s="111" t="s">
        <v>123</v>
      </c>
      <c r="T87" s="111" t="s">
        <v>94</v>
      </c>
    </row>
    <row r="88" spans="1:20" ht="30" customHeight="1" x14ac:dyDescent="0.2">
      <c r="A88" s="69">
        <f t="shared" si="0"/>
        <v>37</v>
      </c>
      <c r="B88" s="70" t="str">
        <f>IF(D87=K87,L88,IF(D87=L87, K88," "))</f>
        <v>No IP Addresses Needed</v>
      </c>
      <c r="C88" s="71"/>
      <c r="D88" s="95" t="str">
        <f>IF($D$87=$K$87,M88,"")</f>
        <v/>
      </c>
      <c r="E88" s="96"/>
      <c r="F88" s="97"/>
      <c r="G88" s="97"/>
      <c r="H88" s="95" t="str">
        <f>IF($D$87=$K$87,N88,"")</f>
        <v/>
      </c>
      <c r="I88" s="98"/>
      <c r="K88" s="111" t="s">
        <v>124</v>
      </c>
      <c r="L88" s="111" t="s">
        <v>125</v>
      </c>
      <c r="M88" s="111" t="s">
        <v>126</v>
      </c>
      <c r="N88" s="111" t="s">
        <v>127</v>
      </c>
    </row>
    <row r="89" spans="1:20" ht="30" customHeight="1" x14ac:dyDescent="0.2">
      <c r="A89" s="77"/>
      <c r="B89" s="78"/>
      <c r="C89" s="79"/>
      <c r="D89" s="99" t="str">
        <f>IF($D$87=$K$87,M89,"")</f>
        <v/>
      </c>
      <c r="E89" s="100"/>
      <c r="F89" s="101"/>
      <c r="G89" s="101"/>
      <c r="H89" s="99" t="str">
        <f>IF($D$87=$K$87,N89,"")</f>
        <v/>
      </c>
      <c r="I89" s="102"/>
      <c r="M89" s="111" t="s">
        <v>128</v>
      </c>
      <c r="N89" s="111" t="s">
        <v>129</v>
      </c>
    </row>
    <row r="90" spans="1:20" ht="30" customHeight="1" thickBot="1" x14ac:dyDescent="0.25">
      <c r="A90" s="85"/>
      <c r="B90" s="86"/>
      <c r="C90" s="87"/>
      <c r="D90" s="103" t="str">
        <f>IF($D$87=$K$87,M90,"")</f>
        <v/>
      </c>
      <c r="E90" s="104"/>
      <c r="F90" s="105"/>
      <c r="G90" s="105"/>
      <c r="H90" s="103" t="str">
        <f>IF($D$87=$K$87,N90,"")</f>
        <v/>
      </c>
      <c r="I90" s="106"/>
      <c r="M90" s="111" t="s">
        <v>130</v>
      </c>
      <c r="N90" s="111" t="s">
        <v>131</v>
      </c>
    </row>
    <row r="91" spans="1:20" ht="39.950000000000003" customHeight="1" thickBot="1" x14ac:dyDescent="0.25">
      <c r="A91" s="47">
        <f>A88+1</f>
        <v>38</v>
      </c>
      <c r="B91" s="41" t="s">
        <v>84</v>
      </c>
      <c r="C91" s="42"/>
      <c r="D91" s="107"/>
      <c r="E91" s="108"/>
      <c r="F91" s="108"/>
      <c r="G91" s="108"/>
      <c r="H91" s="108"/>
      <c r="I91" s="109"/>
    </row>
    <row r="92" spans="1:20" ht="9.9499999999999993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</row>
  </sheetData>
  <mergeCells count="182">
    <mergeCell ref="A1:I1"/>
    <mergeCell ref="A88:A90"/>
    <mergeCell ref="B88:C90"/>
    <mergeCell ref="E88:G88"/>
    <mergeCell ref="E89:G89"/>
    <mergeCell ref="E90:G90"/>
    <mergeCell ref="B91:C91"/>
    <mergeCell ref="D91:I91"/>
    <mergeCell ref="B86:C86"/>
    <mergeCell ref="E86:G86"/>
    <mergeCell ref="H86:I86"/>
    <mergeCell ref="B87:C87"/>
    <mergeCell ref="E87:G87"/>
    <mergeCell ref="H87:I87"/>
    <mergeCell ref="B84:C84"/>
    <mergeCell ref="E84:G84"/>
    <mergeCell ref="H84:I84"/>
    <mergeCell ref="B85:C85"/>
    <mergeCell ref="E85:G85"/>
    <mergeCell ref="H85:I85"/>
    <mergeCell ref="E80:G80"/>
    <mergeCell ref="E81:G81"/>
    <mergeCell ref="B82:C82"/>
    <mergeCell ref="E82:G82"/>
    <mergeCell ref="H82:I82"/>
    <mergeCell ref="B83:C83"/>
    <mergeCell ref="E83:G83"/>
    <mergeCell ref="H83:I83"/>
    <mergeCell ref="B75:C75"/>
    <mergeCell ref="E75:I75"/>
    <mergeCell ref="B76:C76"/>
    <mergeCell ref="E76:I76"/>
    <mergeCell ref="A77:A81"/>
    <mergeCell ref="B77:C81"/>
    <mergeCell ref="D77:D81"/>
    <mergeCell ref="E77:G77"/>
    <mergeCell ref="E78:G78"/>
    <mergeCell ref="E79:G79"/>
    <mergeCell ref="B72:C72"/>
    <mergeCell ref="E72:I72"/>
    <mergeCell ref="B73:C73"/>
    <mergeCell ref="E73:I73"/>
    <mergeCell ref="B74:C74"/>
    <mergeCell ref="E74:I74"/>
    <mergeCell ref="B69:C69"/>
    <mergeCell ref="E69:I69"/>
    <mergeCell ref="B70:C70"/>
    <mergeCell ref="E70:I70"/>
    <mergeCell ref="B71:C71"/>
    <mergeCell ref="E71:I71"/>
    <mergeCell ref="B66:C66"/>
    <mergeCell ref="E66:G66"/>
    <mergeCell ref="H66:I66"/>
    <mergeCell ref="A67:C67"/>
    <mergeCell ref="E67:I67"/>
    <mergeCell ref="B68:C68"/>
    <mergeCell ref="E68:I68"/>
    <mergeCell ref="B64:C64"/>
    <mergeCell ref="E64:G64"/>
    <mergeCell ref="H64:I64"/>
    <mergeCell ref="B65:C65"/>
    <mergeCell ref="E65:G65"/>
    <mergeCell ref="H65:I65"/>
    <mergeCell ref="B62:C62"/>
    <mergeCell ref="E62:G62"/>
    <mergeCell ref="H62:I62"/>
    <mergeCell ref="B63:C63"/>
    <mergeCell ref="E63:G63"/>
    <mergeCell ref="H63:I63"/>
    <mergeCell ref="B60:C60"/>
    <mergeCell ref="E60:G60"/>
    <mergeCell ref="H60:I60"/>
    <mergeCell ref="B61:C61"/>
    <mergeCell ref="E61:G61"/>
    <mergeCell ref="H61:I61"/>
    <mergeCell ref="B57:C57"/>
    <mergeCell ref="E57:H57"/>
    <mergeCell ref="B58:C58"/>
    <mergeCell ref="E58:H58"/>
    <mergeCell ref="B59:C59"/>
    <mergeCell ref="E59:H59"/>
    <mergeCell ref="B54:C54"/>
    <mergeCell ref="E54:H54"/>
    <mergeCell ref="B55:C55"/>
    <mergeCell ref="E55:I55"/>
    <mergeCell ref="B56:C56"/>
    <mergeCell ref="E56:I56"/>
    <mergeCell ref="B51:C51"/>
    <mergeCell ref="D51:I51"/>
    <mergeCell ref="B52:C52"/>
    <mergeCell ref="E52:H52"/>
    <mergeCell ref="B53:C53"/>
    <mergeCell ref="E53:I53"/>
    <mergeCell ref="B48:C48"/>
    <mergeCell ref="E48:I48"/>
    <mergeCell ref="B49:C49"/>
    <mergeCell ref="E49:H49"/>
    <mergeCell ref="B50:C50"/>
    <mergeCell ref="E50:H50"/>
    <mergeCell ref="A43:B43"/>
    <mergeCell ref="D43:G43"/>
    <mergeCell ref="H43:I43"/>
    <mergeCell ref="A46:C46"/>
    <mergeCell ref="E46:I46"/>
    <mergeCell ref="B47:C47"/>
    <mergeCell ref="E47:F47"/>
    <mergeCell ref="G47:I47"/>
    <mergeCell ref="A40:I40"/>
    <mergeCell ref="A41:B41"/>
    <mergeCell ref="D41:G41"/>
    <mergeCell ref="H41:I41"/>
    <mergeCell ref="A42:B42"/>
    <mergeCell ref="D42:G42"/>
    <mergeCell ref="H42:I42"/>
    <mergeCell ref="A35:C35"/>
    <mergeCell ref="D35:I35"/>
    <mergeCell ref="A36:C36"/>
    <mergeCell ref="D36:I36"/>
    <mergeCell ref="A37:C37"/>
    <mergeCell ref="D37:I37"/>
    <mergeCell ref="A32:C32"/>
    <mergeCell ref="D32:I32"/>
    <mergeCell ref="A33:C33"/>
    <mergeCell ref="D33:I33"/>
    <mergeCell ref="A34:C34"/>
    <mergeCell ref="D34:I34"/>
    <mergeCell ref="A29:C29"/>
    <mergeCell ref="D29:I29"/>
    <mergeCell ref="A30:C30"/>
    <mergeCell ref="D30:I30"/>
    <mergeCell ref="A31:C31"/>
    <mergeCell ref="D31:I31"/>
    <mergeCell ref="A26:C26"/>
    <mergeCell ref="D26:I26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19:I19"/>
    <mergeCell ref="A20:C20"/>
    <mergeCell ref="D20:I20"/>
    <mergeCell ref="A21:C21"/>
    <mergeCell ref="D21:I21"/>
    <mergeCell ref="A22:C22"/>
    <mergeCell ref="D22:I22"/>
    <mergeCell ref="A15:C15"/>
    <mergeCell ref="D15:I15"/>
    <mergeCell ref="A16:C16"/>
    <mergeCell ref="D16:I16"/>
    <mergeCell ref="A17:C17"/>
    <mergeCell ref="D17:I17"/>
    <mergeCell ref="A12:C12"/>
    <mergeCell ref="D12:I12"/>
    <mergeCell ref="A13:C13"/>
    <mergeCell ref="D13:I13"/>
    <mergeCell ref="A14:C14"/>
    <mergeCell ref="D14:I14"/>
    <mergeCell ref="A9:C9"/>
    <mergeCell ref="D9:I9"/>
    <mergeCell ref="A10:C10"/>
    <mergeCell ref="D10:I10"/>
    <mergeCell ref="A11:C11"/>
    <mergeCell ref="D11:I11"/>
    <mergeCell ref="A6:C6"/>
    <mergeCell ref="D6:I6"/>
    <mergeCell ref="A7:C7"/>
    <mergeCell ref="D7:I7"/>
    <mergeCell ref="A8:C8"/>
    <mergeCell ref="D8:I8"/>
    <mergeCell ref="A2:I2"/>
    <mergeCell ref="A3:C3"/>
    <mergeCell ref="D3:I3"/>
    <mergeCell ref="A4:C4"/>
    <mergeCell ref="D4:I4"/>
    <mergeCell ref="A5:C5"/>
    <mergeCell ref="D5:I5"/>
  </mergeCells>
  <conditionalFormatting sqref="D91 D86:D87 D68:D77 D47:D66">
    <cfRule type="cellIs" dxfId="3" priority="1" operator="equal">
      <formula>$D$45</formula>
    </cfRule>
  </conditionalFormatting>
  <conditionalFormatting sqref="D82:D83">
    <cfRule type="cellIs" dxfId="2" priority="4" operator="equal">
      <formula>$D$45</formula>
    </cfRule>
  </conditionalFormatting>
  <conditionalFormatting sqref="D84">
    <cfRule type="cellIs" dxfId="1" priority="3" operator="equal">
      <formula>$D$45</formula>
    </cfRule>
  </conditionalFormatting>
  <conditionalFormatting sqref="D85">
    <cfRule type="cellIs" dxfId="0" priority="2" operator="equal">
      <formula>$D$45</formula>
    </cfRule>
  </conditionalFormatting>
  <dataValidations count="34">
    <dataValidation type="list" allowBlank="1" showInputMessage="1" showErrorMessage="1" sqref="D87" xr:uid="{3FC07CCF-FC0C-4240-AA68-A70B80A27343}">
      <formula1>$K$87:$L$87</formula1>
    </dataValidation>
    <dataValidation type="list" allowBlank="1" showInputMessage="1" showErrorMessage="1" sqref="D83:D86" xr:uid="{CBA3DAC2-2000-4C6C-88F3-A80F8975CB9F}">
      <formula1>$K$83:$L$83</formula1>
    </dataValidation>
    <dataValidation type="list" allowBlank="1" showInputMessage="1" showErrorMessage="1" sqref="D76" xr:uid="{53444C6D-2170-489B-A8C8-63BF69E8FA45}">
      <formula1>$K$76:$L$76</formula1>
    </dataValidation>
    <dataValidation type="list" allowBlank="1" showInputMessage="1" showErrorMessage="1" sqref="D75" xr:uid="{AAE49799-BC80-4A5B-98E1-B3CCA9B00F4D}">
      <formula1>$K$75:$M$75</formula1>
    </dataValidation>
    <dataValidation type="list" allowBlank="1" showInputMessage="1" showErrorMessage="1" sqref="D74" xr:uid="{2FCC6A00-09D3-46FA-8D70-0680AA40B572}">
      <formula1>$K$74:$M$74</formula1>
    </dataValidation>
    <dataValidation type="list" allowBlank="1" showInputMessage="1" showErrorMessage="1" sqref="D73" xr:uid="{125ED51F-2224-4A10-9F4C-8BA91A537C68}">
      <formula1>$K$73:$O$73</formula1>
    </dataValidation>
    <dataValidation type="list" allowBlank="1" showInputMessage="1" showErrorMessage="1" sqref="D72" xr:uid="{42D15D75-79E0-441A-A7F7-F81A9B410000}">
      <formula1>$K$72:$M$72</formula1>
    </dataValidation>
    <dataValidation type="list" allowBlank="1" showInputMessage="1" showErrorMessage="1" sqref="D71" xr:uid="{DFCD18CE-64D2-43E8-98E9-294CC99B5AC8}">
      <formula1>$K$71:$M$71</formula1>
    </dataValidation>
    <dataValidation type="list" allowBlank="1" showInputMessage="1" showErrorMessage="1" sqref="D70" xr:uid="{E7BF05F6-B57A-4DE4-95CC-26095CA8E1FF}">
      <formula1>$K$70:$M$70</formula1>
    </dataValidation>
    <dataValidation type="list" allowBlank="1" showInputMessage="1" showErrorMessage="1" sqref="D69" xr:uid="{AEB07560-ADCB-43E4-8359-C7BA23912481}">
      <formula1>$K$69:$L$69</formula1>
    </dataValidation>
    <dataValidation type="list" allowBlank="1" showInputMessage="1" showErrorMessage="1" sqref="D68" xr:uid="{962F66DB-03E7-46A3-83DF-F40BAFAD2FC3}">
      <formula1>$K$68:$L$68</formula1>
    </dataValidation>
    <dataValidation type="list" allowBlank="1" showInputMessage="1" showErrorMessage="1" sqref="D66" xr:uid="{F12B81D6-4E09-4268-8E53-CEFA334BDA76}">
      <formula1>$K$66:$N$66</formula1>
    </dataValidation>
    <dataValidation type="list" allowBlank="1" showInputMessage="1" showErrorMessage="1" sqref="D65" xr:uid="{7D0AF2FF-EF93-458D-80D0-4FF980877128}">
      <formula1>$K$65:$N$65</formula1>
    </dataValidation>
    <dataValidation type="list" allowBlank="1" showInputMessage="1" showErrorMessage="1" sqref="D64:D66" xr:uid="{FB22AC54-296A-420B-B204-9CFA56E54E5A}">
      <formula1>$K$64:$L$64</formula1>
    </dataValidation>
    <dataValidation type="list" allowBlank="1" showInputMessage="1" showErrorMessage="1" sqref="D63" xr:uid="{569CD3AA-F5D0-49A3-8FBD-01C1FFBD86C0}">
      <formula1>$K$63:$L$63</formula1>
    </dataValidation>
    <dataValidation type="list" allowBlank="1" showInputMessage="1" showErrorMessage="1" sqref="D61" xr:uid="{A4D7878A-526E-4617-BB1F-6048A131EFC8}">
      <formula1>$K$61:$L$61</formula1>
    </dataValidation>
    <dataValidation type="list" allowBlank="1" showInputMessage="1" showErrorMessage="1" sqref="D62" xr:uid="{7D2B75F4-583B-44D2-BE0D-537E92078BC0}">
      <formula1>$K$62:$L$62</formula1>
    </dataValidation>
    <dataValidation type="list" allowBlank="1" showInputMessage="1" showErrorMessage="1" sqref="D60" xr:uid="{04A11398-B7A1-44B5-9C01-D87DF296EC2C}">
      <formula1>$K$60:$L$60</formula1>
    </dataValidation>
    <dataValidation type="list" allowBlank="1" showInputMessage="1" showErrorMessage="1" sqref="D59" xr:uid="{AB728789-A675-4D9C-97F3-19A588888B12}">
      <formula1>$K$59:$M$59</formula1>
    </dataValidation>
    <dataValidation type="list" allowBlank="1" showInputMessage="1" showErrorMessage="1" sqref="D58" xr:uid="{11926CD3-DB2B-4938-B281-A47E9485BDF3}">
      <formula1>$K$58:$M$58</formula1>
    </dataValidation>
    <dataValidation type="list" allowBlank="1" showInputMessage="1" showErrorMessage="1" sqref="D57" xr:uid="{775F42C9-B9B1-4007-8C2D-8A4253454EB5}">
      <formula1>$K$57:$S$57</formula1>
    </dataValidation>
    <dataValidation type="list" allowBlank="1" showInputMessage="1" showErrorMessage="1" sqref="D56" xr:uid="{A6B7ED77-2819-43D8-B028-0E57023170C9}">
      <formula1>$K$56:$M$56</formula1>
    </dataValidation>
    <dataValidation type="list" allowBlank="1" showInputMessage="1" showErrorMessage="1" sqref="D55" xr:uid="{37E17637-5286-4922-914C-E24F7BC880BF}">
      <formula1>$K$55:$M$55</formula1>
    </dataValidation>
    <dataValidation type="list" allowBlank="1" showInputMessage="1" showErrorMessage="1" sqref="D54" xr:uid="{3A8AAEDE-1562-45A9-81B0-3486F3DB58D6}">
      <formula1>$K$54:$M$54</formula1>
    </dataValidation>
    <dataValidation type="list" allowBlank="1" showInputMessage="1" showErrorMessage="1" sqref="D53" xr:uid="{A7D65A85-C462-4287-AF73-C6E693AAD997}">
      <formula1>$K$53:$M$53</formula1>
    </dataValidation>
    <dataValidation type="list" allowBlank="1" showInputMessage="1" showErrorMessage="1" sqref="D52" xr:uid="{6EE41028-85D7-48C6-B5A6-EF2AEB49C406}">
      <formula1>$K$52:$M$52</formula1>
    </dataValidation>
    <dataValidation type="list" allowBlank="1" showInputMessage="1" showErrorMessage="1" sqref="D49" xr:uid="{E2314D82-7622-4EFE-BF0E-39F86E3F1EBD}">
      <formula1>$K$49:$M$49</formula1>
    </dataValidation>
    <dataValidation type="list" allowBlank="1" showInputMessage="1" showErrorMessage="1" sqref="I50 I52" xr:uid="{0BE495D2-3D99-4A2E-8A80-2A51B4E6C864}">
      <formula1>$K$50:$M$50</formula1>
    </dataValidation>
    <dataValidation type="list" allowBlank="1" showInputMessage="1" showErrorMessage="1" sqref="D47" xr:uid="{E806D3CE-93EE-4BEC-96BF-98B16A5B8F3F}">
      <formula1>$K$47:$L$47</formula1>
    </dataValidation>
    <dataValidation type="list" allowBlank="1" showInputMessage="1" showErrorMessage="1" sqref="H87" xr:uid="{5D5A8169-246B-42B5-97F6-BBF7C0CBC3A2}">
      <formula1>$N$87:$T$87</formula1>
    </dataValidation>
    <dataValidation type="list" allowBlank="1" showInputMessage="1" showErrorMessage="1" sqref="D82" xr:uid="{789FB898-7D40-41EB-8202-6B2935AE3A78}">
      <formula1>$K$82:$M$82</formula1>
    </dataValidation>
    <dataValidation type="list" allowBlank="1" showInputMessage="1" showErrorMessage="1" sqref="D77:D81" xr:uid="{B116C4DF-70FC-425F-BE0C-F466FB5A1447}">
      <formula1>$L$76:$L$78</formula1>
    </dataValidation>
    <dataValidation type="list" allowBlank="1" showInputMessage="1" showErrorMessage="1" sqref="D48" xr:uid="{CD70D37C-CBCA-4D1D-95A2-829B986A7164}">
      <formula1>$K$48:$O$48</formula1>
    </dataValidation>
    <dataValidation type="list" allowBlank="1" showInputMessage="1" showErrorMessage="1" sqref="H63:I66" xr:uid="{16A744D9-9477-41A7-BDAA-690B61C4E20D}">
      <formula1>#REF!</formula1>
    </dataValidation>
  </dataValidations>
  <pageMargins left="0.23622047244094499" right="0.23622047244094499" top="0.74803149606299202" bottom="0.5" header="0.31496062992126" footer="0.31496062992126"/>
  <pageSetup scale="65" fitToHeight="6" orientation="portrait" r:id="rId1"/>
  <headerFooter>
    <oddHeader>&amp;R&amp;9&amp;K02+000&amp;D</oddHeader>
    <oddFooter>&amp;L&amp;G&amp;C&amp;9&amp;K02+000&amp;F&amp;R&amp;9&amp;K02+000Page &amp;P of &amp;N</oddFooter>
  </headerFooter>
  <rowBreaks count="1" manualBreakCount="1">
    <brk id="66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 macro="[1]!CheckBox161_Click">
                <anchor moveWithCells="1">
                  <from>
                    <xdr:col>4</xdr:col>
                    <xdr:colOff>9525</xdr:colOff>
                    <xdr:row>76</xdr:row>
                    <xdr:rowOff>0</xdr:rowOff>
                  </from>
                  <to>
                    <xdr:col>6</xdr:col>
                    <xdr:colOff>495300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4</xdr:col>
                    <xdr:colOff>9525</xdr:colOff>
                    <xdr:row>77</xdr:row>
                    <xdr:rowOff>0</xdr:rowOff>
                  </from>
                  <to>
                    <xdr:col>6</xdr:col>
                    <xdr:colOff>495300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4</xdr:col>
                    <xdr:colOff>9525</xdr:colOff>
                    <xdr:row>78</xdr:row>
                    <xdr:rowOff>0</xdr:rowOff>
                  </from>
                  <to>
                    <xdr:col>6</xdr:col>
                    <xdr:colOff>495300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4</xdr:col>
                    <xdr:colOff>9525</xdr:colOff>
                    <xdr:row>79</xdr:row>
                    <xdr:rowOff>0</xdr:rowOff>
                  </from>
                  <to>
                    <xdr:col>6</xdr:col>
                    <xdr:colOff>495300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4</xdr:col>
                    <xdr:colOff>9525</xdr:colOff>
                    <xdr:row>80</xdr:row>
                    <xdr:rowOff>0</xdr:rowOff>
                  </from>
                  <to>
                    <xdr:col>6</xdr:col>
                    <xdr:colOff>495300</xdr:colOff>
                    <xdr:row>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438150</xdr:rowOff>
                  </from>
                  <to>
                    <xdr:col>8</xdr:col>
                    <xdr:colOff>9525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7</xdr:col>
                    <xdr:colOff>9525</xdr:colOff>
                    <xdr:row>77</xdr:row>
                    <xdr:rowOff>0</xdr:rowOff>
                  </from>
                  <to>
                    <xdr:col>8</xdr:col>
                    <xdr:colOff>9525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7</xdr:col>
                    <xdr:colOff>9525</xdr:colOff>
                    <xdr:row>78</xdr:row>
                    <xdr:rowOff>0</xdr:rowOff>
                  </from>
                  <to>
                    <xdr:col>8</xdr:col>
                    <xdr:colOff>9525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7</xdr:col>
                    <xdr:colOff>9525</xdr:colOff>
                    <xdr:row>79</xdr:row>
                    <xdr:rowOff>0</xdr:rowOff>
                  </from>
                  <to>
                    <xdr:col>8</xdr:col>
                    <xdr:colOff>9525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8</xdr:col>
                    <xdr:colOff>9525</xdr:colOff>
                    <xdr:row>76</xdr:row>
                    <xdr:rowOff>0</xdr:rowOff>
                  </from>
                  <to>
                    <xdr:col>9</xdr:col>
                    <xdr:colOff>9525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8</xdr:col>
                    <xdr:colOff>9525</xdr:colOff>
                    <xdr:row>77</xdr:row>
                    <xdr:rowOff>9525</xdr:rowOff>
                  </from>
                  <to>
                    <xdr:col>9</xdr:col>
                    <xdr:colOff>9525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8</xdr:col>
                    <xdr:colOff>9525</xdr:colOff>
                    <xdr:row>78</xdr:row>
                    <xdr:rowOff>19050</xdr:rowOff>
                  </from>
                  <to>
                    <xdr:col>9</xdr:col>
                    <xdr:colOff>9525</xdr:colOff>
                    <xdr:row>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8</xdr:col>
                    <xdr:colOff>9525</xdr:colOff>
                    <xdr:row>79</xdr:row>
                    <xdr:rowOff>0</xdr:rowOff>
                  </from>
                  <to>
                    <xdr:col>9</xdr:col>
                    <xdr:colOff>9525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80</xdr:row>
                    <xdr:rowOff>9525</xdr:rowOff>
                  </from>
                  <to>
                    <xdr:col>9</xdr:col>
                    <xdr:colOff>9525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7</xdr:col>
                    <xdr:colOff>9525</xdr:colOff>
                    <xdr:row>80</xdr:row>
                    <xdr:rowOff>0</xdr:rowOff>
                  </from>
                  <to>
                    <xdr:col>8</xdr:col>
                    <xdr:colOff>9525</xdr:colOff>
                    <xdr:row>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 macro="[1]!CheckBox161_Click">
                <anchor moveWithCells="1">
                  <from>
                    <xdr:col>4</xdr:col>
                    <xdr:colOff>9525</xdr:colOff>
                    <xdr:row>76</xdr:row>
                    <xdr:rowOff>0</xdr:rowOff>
                  </from>
                  <to>
                    <xdr:col>6</xdr:col>
                    <xdr:colOff>495300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4</xdr:col>
                    <xdr:colOff>9525</xdr:colOff>
                    <xdr:row>77</xdr:row>
                    <xdr:rowOff>0</xdr:rowOff>
                  </from>
                  <to>
                    <xdr:col>6</xdr:col>
                    <xdr:colOff>495300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4</xdr:col>
                    <xdr:colOff>9525</xdr:colOff>
                    <xdr:row>78</xdr:row>
                    <xdr:rowOff>0</xdr:rowOff>
                  </from>
                  <to>
                    <xdr:col>6</xdr:col>
                    <xdr:colOff>495300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4</xdr:col>
                    <xdr:colOff>9525</xdr:colOff>
                    <xdr:row>79</xdr:row>
                    <xdr:rowOff>0</xdr:rowOff>
                  </from>
                  <to>
                    <xdr:col>6</xdr:col>
                    <xdr:colOff>495300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4</xdr:col>
                    <xdr:colOff>9525</xdr:colOff>
                    <xdr:row>80</xdr:row>
                    <xdr:rowOff>0</xdr:rowOff>
                  </from>
                  <to>
                    <xdr:col>6</xdr:col>
                    <xdr:colOff>495300</xdr:colOff>
                    <xdr:row>81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7</xdr:col>
                    <xdr:colOff>9525</xdr:colOff>
                    <xdr:row>75</xdr:row>
                    <xdr:rowOff>438150</xdr:rowOff>
                  </from>
                  <to>
                    <xdr:col>8</xdr:col>
                    <xdr:colOff>9525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77</xdr:row>
                    <xdr:rowOff>0</xdr:rowOff>
                  </from>
                  <to>
                    <xdr:col>8</xdr:col>
                    <xdr:colOff>9525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7</xdr:col>
                    <xdr:colOff>9525</xdr:colOff>
                    <xdr:row>78</xdr:row>
                    <xdr:rowOff>0</xdr:rowOff>
                  </from>
                  <to>
                    <xdr:col>8</xdr:col>
                    <xdr:colOff>9525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7</xdr:col>
                    <xdr:colOff>9525</xdr:colOff>
                    <xdr:row>79</xdr:row>
                    <xdr:rowOff>0</xdr:rowOff>
                  </from>
                  <to>
                    <xdr:col>8</xdr:col>
                    <xdr:colOff>9525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8</xdr:col>
                    <xdr:colOff>9525</xdr:colOff>
                    <xdr:row>76</xdr:row>
                    <xdr:rowOff>0</xdr:rowOff>
                  </from>
                  <to>
                    <xdr:col>9</xdr:col>
                    <xdr:colOff>9525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8</xdr:col>
                    <xdr:colOff>9525</xdr:colOff>
                    <xdr:row>77</xdr:row>
                    <xdr:rowOff>9525</xdr:rowOff>
                  </from>
                  <to>
                    <xdr:col>9</xdr:col>
                    <xdr:colOff>9525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8</xdr:col>
                    <xdr:colOff>9525</xdr:colOff>
                    <xdr:row>78</xdr:row>
                    <xdr:rowOff>19050</xdr:rowOff>
                  </from>
                  <to>
                    <xdr:col>9</xdr:col>
                    <xdr:colOff>9525</xdr:colOff>
                    <xdr:row>79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8</xdr:col>
                    <xdr:colOff>9525</xdr:colOff>
                    <xdr:row>79</xdr:row>
                    <xdr:rowOff>0</xdr:rowOff>
                  </from>
                  <to>
                    <xdr:col>9</xdr:col>
                    <xdr:colOff>9525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8</xdr:col>
                    <xdr:colOff>9525</xdr:colOff>
                    <xdr:row>80</xdr:row>
                    <xdr:rowOff>9525</xdr:rowOff>
                  </from>
                  <to>
                    <xdr:col>9</xdr:col>
                    <xdr:colOff>9525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80</xdr:row>
                    <xdr:rowOff>0</xdr:rowOff>
                  </from>
                  <to>
                    <xdr:col>8</xdr:col>
                    <xdr:colOff>9525</xdr:colOff>
                    <xdr:row>81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6F2BA895311646B6FE67FF2E505D8A" ma:contentTypeVersion="12" ma:contentTypeDescription="Create a new document." ma:contentTypeScope="" ma:versionID="b6b63f06adc5c47e5f47f3ab9649a3d6">
  <xsd:schema xmlns:xsd="http://www.w3.org/2001/XMLSchema" xmlns:xs="http://www.w3.org/2001/XMLSchema" xmlns:p="http://schemas.microsoft.com/office/2006/metadata/properties" xmlns:ns2="888c5af5-0dbb-422c-b8b6-0517f297bf67" xmlns:ns3="dca8acee-ad81-4c75-a12e-a48de3ff5286" targetNamespace="http://schemas.microsoft.com/office/2006/metadata/properties" ma:root="true" ma:fieldsID="67710fa2e71ea25c164f55a4ecf44b9c" ns2:_="" ns3:_="">
    <xsd:import namespace="888c5af5-0dbb-422c-b8b6-0517f297bf67"/>
    <xsd:import namespace="dca8acee-ad81-4c75-a12e-a48de3ff52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c5af5-0dbb-422c-b8b6-0517f297bf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8acee-ad81-4c75-a12e-a48de3ff528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ca8acee-ad81-4c75-a12e-a48de3ff528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0DD595D-EF05-49BC-9835-0E2AF7BB8E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45E867-4E27-47B3-8515-AEB29A2E9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8c5af5-0dbb-422c-b8b6-0517f297bf67"/>
    <ds:schemaRef ds:uri="dca8acee-ad81-4c75-a12e-a48de3ff52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132E91-7644-4D2C-920F-FCCB256AFEB7}">
  <ds:schemaRefs>
    <ds:schemaRef ds:uri="d5a61792-4087-415b-a353-296618bea95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dca8acee-ad81-4c75-a12e-a48de3ff52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Kardex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Christina Dube</dc:creator>
  <cp:lastModifiedBy>Christina Dube</cp:lastModifiedBy>
  <cp:lastPrinted>2021-04-08T18:25:02Z</cp:lastPrinted>
  <dcterms:created xsi:type="dcterms:W3CDTF">2011-01-30T21:22:15Z</dcterms:created>
  <dcterms:modified xsi:type="dcterms:W3CDTF">2021-04-08T18:25:09Z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0x010100766F2BA895311646B6FE67FF2E505D8A</vt:lpwstr>
  </property>
  <property fmtid="{D5CDD505-2E9C-101B-9397-08002B2CF9AE}" pid="3" name="AuthorIds_UIVersion_512">
    <vt:lpwstr>6</vt:lpwstr>
  </property>
  <property fmtid="{D5CDD505-2E9C-101B-9397-08002B2CF9AE}" pid="4" name="Order">
    <vt:r8>117500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